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omments3.xml" ContentType="application/vnd.openxmlformats-officedocument.spreadsheetml.comments+xml"/>
  <Override PartName="/xl/customProperty5.bin" ContentType="application/vnd.openxmlformats-officedocument.spreadsheetml.customProperty"/>
  <Override PartName="/xl/comments4.xml" ContentType="application/vnd.openxmlformats-officedocument.spreadsheetml.comments+xml"/>
  <Override PartName="/xl/customProperty6.bin" ContentType="application/vnd.openxmlformats-officedocument.spreadsheetml.customProperty"/>
  <Override PartName="/xl/comments5.xml" ContentType="application/vnd.openxmlformats-officedocument.spreadsheetml.comments+xml"/>
  <Override PartName="/xl/customProperty7.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F643ED1B-21C2-4AEB-9428-748194CBAFDF}" xr6:coauthVersionLast="47" xr6:coauthVersionMax="47" xr10:uidLastSave="{00000000-0000-0000-0000-000000000000}"/>
  <bookViews>
    <workbookView xWindow="2316" yWindow="-11616" windowWidth="18828" windowHeight="11280" tabRatio="870" xr2:uid="{1CCD3948-D5E9-434F-B3AC-A814CE6D010B}"/>
  </bookViews>
  <sheets>
    <sheet name="Introduction" sheetId="39" r:id="rId1"/>
    <sheet name="Cost-Benefit Analysis Summary" sheetId="3" r:id="rId2"/>
    <sheet name="Revenue" sheetId="9" r:id="rId3"/>
    <sheet name="Expenses" sheetId="10" r:id="rId4"/>
    <sheet name="Asset &amp; Market Values" sheetId="13" r:id="rId5"/>
    <sheet name="Risk Analysis" sheetId="14" r:id="rId6"/>
    <sheet name="Funding &amp; ROI" sheetId="22" r:id="rId7"/>
    <sheet name="Appraisal Tool" sheetId="30" r:id="rId8"/>
    <sheet name="Exec Presentation - Outline" sheetId="40" r:id="rId9"/>
    <sheet name="_SSC" sheetId="29" state="veryHidden" r:id="rId10"/>
  </sheets>
  <externalReferences>
    <externalReference r:id="rId11"/>
  </externalReferences>
  <definedNames>
    <definedName name="_Ctrl_1" hidden="1">[1]Governance!#REF!</definedName>
    <definedName name="_Ctrl_10" localSheetId="8" hidden="1">#REF!</definedName>
    <definedName name="_Ctrl_10" localSheetId="0" hidden="1">#REF!</definedName>
    <definedName name="_Ctrl_10" hidden="1">'Cost-Benefit Analysis Summary'!#REF!</definedName>
    <definedName name="_Ctrl_100" localSheetId="8" hidden="1">#REF!</definedName>
    <definedName name="_Ctrl_100" localSheetId="0" hidden="1">#REF!</definedName>
    <definedName name="_Ctrl_100" hidden="1">#REF!</definedName>
    <definedName name="_Ctrl_101" localSheetId="8" hidden="1">#REF!</definedName>
    <definedName name="_Ctrl_101" localSheetId="0" hidden="1">#REF!</definedName>
    <definedName name="_Ctrl_101" hidden="1">#REF!</definedName>
    <definedName name="_Ctrl_102" localSheetId="8" hidden="1">#REF!</definedName>
    <definedName name="_Ctrl_102" localSheetId="0" hidden="1">#REF!</definedName>
    <definedName name="_Ctrl_102" hidden="1">#REF!</definedName>
    <definedName name="_Ctrl_103" localSheetId="8" hidden="1">#REF!</definedName>
    <definedName name="_Ctrl_103" localSheetId="0" hidden="1">#REF!</definedName>
    <definedName name="_Ctrl_103" hidden="1">#REF!</definedName>
    <definedName name="_Ctrl_104" localSheetId="8" hidden="1">#REF!</definedName>
    <definedName name="_Ctrl_104" localSheetId="0" hidden="1">#REF!</definedName>
    <definedName name="_Ctrl_104" hidden="1">#REF!</definedName>
    <definedName name="_Ctrl_105" localSheetId="8" hidden="1">#REF!</definedName>
    <definedName name="_Ctrl_105" localSheetId="0" hidden="1">#REF!</definedName>
    <definedName name="_Ctrl_105" hidden="1">#REF!</definedName>
    <definedName name="_Ctrl_106" localSheetId="8" hidden="1">#REF!</definedName>
    <definedName name="_Ctrl_106" localSheetId="0" hidden="1">#REF!</definedName>
    <definedName name="_Ctrl_106" hidden="1">#REF!</definedName>
    <definedName name="_Ctrl_107" localSheetId="8" hidden="1">#REF!</definedName>
    <definedName name="_Ctrl_107" localSheetId="0" hidden="1">#REF!</definedName>
    <definedName name="_Ctrl_107" hidden="1">#REF!</definedName>
    <definedName name="_Ctrl_108" localSheetId="8" hidden="1">#REF!</definedName>
    <definedName name="_Ctrl_108" localSheetId="0" hidden="1">#REF!</definedName>
    <definedName name="_Ctrl_108" hidden="1">#REF!</definedName>
    <definedName name="_Ctrl_109" localSheetId="8" hidden="1">#REF!</definedName>
    <definedName name="_Ctrl_109" localSheetId="0" hidden="1">#REF!</definedName>
    <definedName name="_Ctrl_109" hidden="1">#REF!</definedName>
    <definedName name="_Ctrl_11" localSheetId="8" hidden="1">#REF!</definedName>
    <definedName name="_Ctrl_11" localSheetId="0" hidden="1">#REF!</definedName>
    <definedName name="_Ctrl_11" hidden="1">'Cost-Benefit Analysis Summary'!#REF!</definedName>
    <definedName name="_Ctrl_110" localSheetId="8" hidden="1">#REF!</definedName>
    <definedName name="_Ctrl_110" localSheetId="0" hidden="1">#REF!</definedName>
    <definedName name="_Ctrl_110" hidden="1">#REF!</definedName>
    <definedName name="_Ctrl_111" localSheetId="8" hidden="1">#REF!</definedName>
    <definedName name="_Ctrl_111" localSheetId="0" hidden="1">#REF!</definedName>
    <definedName name="_Ctrl_111" hidden="1">#REF!</definedName>
    <definedName name="_Ctrl_112" localSheetId="8" hidden="1">#REF!</definedName>
    <definedName name="_Ctrl_112" localSheetId="0" hidden="1">#REF!</definedName>
    <definedName name="_Ctrl_112" hidden="1">#REF!</definedName>
    <definedName name="_Ctrl_113" localSheetId="8" hidden="1">#REF!</definedName>
    <definedName name="_Ctrl_113" localSheetId="0" hidden="1">#REF!</definedName>
    <definedName name="_Ctrl_113" hidden="1">#REF!</definedName>
    <definedName name="_Ctrl_114" localSheetId="8" hidden="1">#REF!</definedName>
    <definedName name="_Ctrl_114" localSheetId="0" hidden="1">#REF!</definedName>
    <definedName name="_Ctrl_114" hidden="1">#REF!</definedName>
    <definedName name="_Ctrl_115" localSheetId="8" hidden="1">#REF!</definedName>
    <definedName name="_Ctrl_115" localSheetId="0" hidden="1">#REF!</definedName>
    <definedName name="_Ctrl_115" hidden="1">#REF!</definedName>
    <definedName name="_Ctrl_116" localSheetId="8" hidden="1">#REF!</definedName>
    <definedName name="_Ctrl_116" localSheetId="0" hidden="1">#REF!</definedName>
    <definedName name="_Ctrl_116" hidden="1">#REF!</definedName>
    <definedName name="_Ctrl_117" localSheetId="8" hidden="1">#REF!</definedName>
    <definedName name="_Ctrl_117" localSheetId="0" hidden="1">#REF!</definedName>
    <definedName name="_Ctrl_117" hidden="1">#REF!</definedName>
    <definedName name="_Ctrl_118" localSheetId="8" hidden="1">#REF!</definedName>
    <definedName name="_Ctrl_118" localSheetId="0" hidden="1">#REF!</definedName>
    <definedName name="_Ctrl_118" hidden="1">#REF!</definedName>
    <definedName name="_Ctrl_119" localSheetId="8" hidden="1">#REF!</definedName>
    <definedName name="_Ctrl_119" localSheetId="0" hidden="1">#REF!</definedName>
    <definedName name="_Ctrl_119" hidden="1">#REF!</definedName>
    <definedName name="_Ctrl_12" localSheetId="8" hidden="1">#REF!</definedName>
    <definedName name="_Ctrl_12" localSheetId="0" hidden="1">#REF!</definedName>
    <definedName name="_Ctrl_12" hidden="1">'Cost-Benefit Analysis Summary'!#REF!</definedName>
    <definedName name="_Ctrl_120" localSheetId="8" hidden="1">#REF!</definedName>
    <definedName name="_Ctrl_120" localSheetId="0" hidden="1">#REF!</definedName>
    <definedName name="_Ctrl_120" hidden="1">#REF!</definedName>
    <definedName name="_Ctrl_121" localSheetId="8" hidden="1">#REF!</definedName>
    <definedName name="_Ctrl_121" localSheetId="0" hidden="1">#REF!</definedName>
    <definedName name="_Ctrl_121" hidden="1">#REF!</definedName>
    <definedName name="_Ctrl_122" localSheetId="8" hidden="1">#REF!</definedName>
    <definedName name="_Ctrl_122" localSheetId="0" hidden="1">#REF!</definedName>
    <definedName name="_Ctrl_122" hidden="1">#REF!</definedName>
    <definedName name="_Ctrl_123" localSheetId="8" hidden="1">#REF!</definedName>
    <definedName name="_Ctrl_123" localSheetId="0" hidden="1">#REF!</definedName>
    <definedName name="_Ctrl_123" hidden="1">#REF!</definedName>
    <definedName name="_Ctrl_124" localSheetId="8" hidden="1">#REF!</definedName>
    <definedName name="_Ctrl_124" localSheetId="0" hidden="1">#REF!</definedName>
    <definedName name="_Ctrl_124" hidden="1">#REF!</definedName>
    <definedName name="_Ctrl_125" localSheetId="8" hidden="1">#REF!</definedName>
    <definedName name="_Ctrl_125" localSheetId="0" hidden="1">#REF!</definedName>
    <definedName name="_Ctrl_125" hidden="1">#REF!</definedName>
    <definedName name="_Ctrl_126" localSheetId="8" hidden="1">#REF!</definedName>
    <definedName name="_Ctrl_126" localSheetId="0" hidden="1">#REF!</definedName>
    <definedName name="_Ctrl_126" hidden="1">#REF!</definedName>
    <definedName name="_Ctrl_127" localSheetId="8" hidden="1">#REF!</definedName>
    <definedName name="_Ctrl_127" localSheetId="0" hidden="1">#REF!</definedName>
    <definedName name="_Ctrl_127" hidden="1">#REF!</definedName>
    <definedName name="_Ctrl_128" localSheetId="8" hidden="1">#REF!</definedName>
    <definedName name="_Ctrl_128" localSheetId="0" hidden="1">#REF!</definedName>
    <definedName name="_Ctrl_128" hidden="1">#REF!</definedName>
    <definedName name="_Ctrl_129" localSheetId="8" hidden="1">#REF!</definedName>
    <definedName name="_Ctrl_129" localSheetId="0" hidden="1">#REF!</definedName>
    <definedName name="_Ctrl_129" hidden="1">#REF!</definedName>
    <definedName name="_Ctrl_13" localSheetId="8" hidden="1">#REF!</definedName>
    <definedName name="_Ctrl_13" localSheetId="0" hidden="1">#REF!</definedName>
    <definedName name="_Ctrl_13" hidden="1">'Cost-Benefit Analysis Summary'!#REF!</definedName>
    <definedName name="_Ctrl_130" localSheetId="8" hidden="1">#REF!</definedName>
    <definedName name="_Ctrl_130" localSheetId="0" hidden="1">#REF!</definedName>
    <definedName name="_Ctrl_130" hidden="1">#REF!</definedName>
    <definedName name="_Ctrl_131" localSheetId="8" hidden="1">#REF!</definedName>
    <definedName name="_Ctrl_131" localSheetId="0" hidden="1">#REF!</definedName>
    <definedName name="_Ctrl_131" hidden="1">#REF!</definedName>
    <definedName name="_Ctrl_132" localSheetId="8" hidden="1">#REF!</definedName>
    <definedName name="_Ctrl_132" localSheetId="0" hidden="1">#REF!</definedName>
    <definedName name="_Ctrl_132" hidden="1">#REF!</definedName>
    <definedName name="_Ctrl_133" localSheetId="8" hidden="1">#REF!</definedName>
    <definedName name="_Ctrl_133" localSheetId="0" hidden="1">#REF!</definedName>
    <definedName name="_Ctrl_133" hidden="1">#REF!</definedName>
    <definedName name="_Ctrl_134" localSheetId="8" hidden="1">#REF!</definedName>
    <definedName name="_Ctrl_134" localSheetId="0" hidden="1">#REF!</definedName>
    <definedName name="_Ctrl_134" hidden="1">'Cost-Benefit Analysis Summary'!#REF!</definedName>
    <definedName name="_Ctrl_135" localSheetId="8" hidden="1">#REF!</definedName>
    <definedName name="_Ctrl_135" localSheetId="0" hidden="1">#REF!</definedName>
    <definedName name="_Ctrl_135" hidden="1">'Cost-Benefit Analysis Summary'!#REF!</definedName>
    <definedName name="_Ctrl_136" localSheetId="8" hidden="1">#REF!</definedName>
    <definedName name="_Ctrl_136" localSheetId="0" hidden="1">#REF!</definedName>
    <definedName name="_Ctrl_136" hidden="1">#REF!</definedName>
    <definedName name="_Ctrl_137" localSheetId="8" hidden="1">#REF!</definedName>
    <definedName name="_Ctrl_137" localSheetId="0" hidden="1">#REF!</definedName>
    <definedName name="_Ctrl_137" hidden="1">'Cost-Benefit Analysis Summary'!#REF!</definedName>
    <definedName name="_Ctrl_138" localSheetId="8" hidden="1">#REF!</definedName>
    <definedName name="_Ctrl_138" localSheetId="0" hidden="1">#REF!</definedName>
    <definedName name="_Ctrl_138" hidden="1">Revenue!#REF!</definedName>
    <definedName name="_Ctrl_139" localSheetId="8" hidden="1">#REF!</definedName>
    <definedName name="_Ctrl_139" localSheetId="0" hidden="1">#REF!</definedName>
    <definedName name="_Ctrl_139" hidden="1">Expenses!$B$3</definedName>
    <definedName name="_Ctrl_14" localSheetId="8" hidden="1">#REF!</definedName>
    <definedName name="_Ctrl_14" localSheetId="0" hidden="1">#REF!</definedName>
    <definedName name="_Ctrl_14" hidden="1">'Cost-Benefit Analysis Summary'!#REF!</definedName>
    <definedName name="_Ctrl_140" localSheetId="8" hidden="1">#REF!</definedName>
    <definedName name="_Ctrl_140" localSheetId="0" hidden="1">#REF!</definedName>
    <definedName name="_Ctrl_140" hidden="1">'Funding &amp; ROI'!#REF!</definedName>
    <definedName name="_Ctrl_141" localSheetId="8" hidden="1">#REF!</definedName>
    <definedName name="_Ctrl_141" localSheetId="0" hidden="1">Introduction!#REF!</definedName>
    <definedName name="_Ctrl_141" hidden="1">'Asset &amp; Market Values'!$B$3</definedName>
    <definedName name="_Ctrl_142" localSheetId="8" hidden="1">#REF!</definedName>
    <definedName name="_Ctrl_142" localSheetId="0" hidden="1">#REF!</definedName>
    <definedName name="_Ctrl_142" hidden="1">'Risk Analysis'!#REF!</definedName>
    <definedName name="_Ctrl_143" localSheetId="8" hidden="1">#REF!</definedName>
    <definedName name="_Ctrl_143" localSheetId="0" hidden="1">#REF!</definedName>
    <definedName name="_Ctrl_143" hidden="1">'Appraisal Tool'!#REF!</definedName>
    <definedName name="_Ctrl_15" localSheetId="8" hidden="1">#REF!</definedName>
    <definedName name="_Ctrl_15" localSheetId="0" hidden="1">#REF!</definedName>
    <definedName name="_Ctrl_15" hidden="1">'Cost-Benefit Analysis Summary'!#REF!</definedName>
    <definedName name="_Ctrl_16" localSheetId="8" hidden="1">#REF!</definedName>
    <definedName name="_Ctrl_16" localSheetId="0" hidden="1">#REF!</definedName>
    <definedName name="_Ctrl_16" hidden="1">'Cost-Benefit Analysis Summary'!#REF!</definedName>
    <definedName name="_Ctrl_17" localSheetId="8" hidden="1">#REF!</definedName>
    <definedName name="_Ctrl_17" localSheetId="0" hidden="1">#REF!</definedName>
    <definedName name="_Ctrl_17" hidden="1">'Cost-Benefit Analysis Summary'!#REF!</definedName>
    <definedName name="_Ctrl_18" localSheetId="8" hidden="1">#REF!</definedName>
    <definedName name="_Ctrl_18" localSheetId="0" hidden="1">#REF!</definedName>
    <definedName name="_Ctrl_18" hidden="1">'Cost-Benefit Analysis Summary'!#REF!</definedName>
    <definedName name="_Ctrl_19" localSheetId="8" hidden="1">#REF!</definedName>
    <definedName name="_Ctrl_19" localSheetId="0" hidden="1">#REF!</definedName>
    <definedName name="_Ctrl_19" hidden="1">'Cost-Benefit Analysis Summary'!#REF!</definedName>
    <definedName name="_Ctrl_2" hidden="1">[1]Governance!#REF!</definedName>
    <definedName name="_Ctrl_20" localSheetId="8" hidden="1">#REF!</definedName>
    <definedName name="_Ctrl_20" localSheetId="0" hidden="1">#REF!</definedName>
    <definedName name="_Ctrl_20" hidden="1">'Cost-Benefit Analysis Summary'!$E$18</definedName>
    <definedName name="_Ctrl_21" localSheetId="8" hidden="1">#REF!</definedName>
    <definedName name="_Ctrl_21" localSheetId="0" hidden="1">#REF!</definedName>
    <definedName name="_Ctrl_21" hidden="1">'Cost-Benefit Analysis Summary'!$E$20</definedName>
    <definedName name="_Ctrl_22" localSheetId="8" hidden="1">#REF!</definedName>
    <definedName name="_Ctrl_22" localSheetId="0" hidden="1">#REF!</definedName>
    <definedName name="_Ctrl_22" hidden="1">'Cost-Benefit Analysis Summary'!$E$21</definedName>
    <definedName name="_Ctrl_23" localSheetId="8" hidden="1">#REF!</definedName>
    <definedName name="_Ctrl_23" localSheetId="0" hidden="1">#REF!</definedName>
    <definedName name="_Ctrl_23" hidden="1">'Cost-Benefit Analysis Summary'!$B$38</definedName>
    <definedName name="_Ctrl_24" localSheetId="8" hidden="1">#REF!</definedName>
    <definedName name="_Ctrl_24" localSheetId="0" hidden="1">#REF!</definedName>
    <definedName name="_Ctrl_24" hidden="1">'Cost-Benefit Analysis Summary'!$E$23</definedName>
    <definedName name="_Ctrl_25" localSheetId="8" hidden="1">#REF!</definedName>
    <definedName name="_Ctrl_25" localSheetId="0" hidden="1">#REF!</definedName>
    <definedName name="_Ctrl_25" hidden="1">'Cost-Benefit Analysis Summary'!$E$27</definedName>
    <definedName name="_Ctrl_26" localSheetId="8" hidden="1">#REF!</definedName>
    <definedName name="_Ctrl_26" localSheetId="0" hidden="1">#REF!</definedName>
    <definedName name="_Ctrl_26" hidden="1">'Cost-Benefit Analysis Summary'!$E$34</definedName>
    <definedName name="_Ctrl_27" localSheetId="8" hidden="1">#REF!</definedName>
    <definedName name="_Ctrl_27" localSheetId="0" hidden="1">#REF!</definedName>
    <definedName name="_Ctrl_27" hidden="1">'Cost-Benefit Analysis Summary'!#REF!</definedName>
    <definedName name="_Ctrl_28" localSheetId="8" hidden="1">#REF!</definedName>
    <definedName name="_Ctrl_28" localSheetId="0" hidden="1">#REF!</definedName>
    <definedName name="_Ctrl_28" hidden="1">'Cost-Benefit Analysis Summary'!#REF!</definedName>
    <definedName name="_Ctrl_29" localSheetId="8" hidden="1">#REF!</definedName>
    <definedName name="_Ctrl_29" localSheetId="0" hidden="1">#REF!</definedName>
    <definedName name="_Ctrl_29" hidden="1">'Cost-Benefit Analysis Summary'!#REF!</definedName>
    <definedName name="_Ctrl_3" localSheetId="8" hidden="1">#REF!</definedName>
    <definedName name="_Ctrl_3" localSheetId="0" hidden="1">#REF!</definedName>
    <definedName name="_Ctrl_3" hidden="1">'Cost-Benefit Analysis Summary'!#REF!</definedName>
    <definedName name="_Ctrl_30" localSheetId="8" hidden="1">#REF!</definedName>
    <definedName name="_Ctrl_30" localSheetId="0" hidden="1">#REF!</definedName>
    <definedName name="_Ctrl_30" hidden="1">'Cost-Benefit Analysis Summary'!#REF!</definedName>
    <definedName name="_Ctrl_31" localSheetId="8" hidden="1">#REF!</definedName>
    <definedName name="_Ctrl_31" localSheetId="0" hidden="1">#REF!</definedName>
    <definedName name="_Ctrl_31" hidden="1">'Cost-Benefit Analysis Summary'!#REF!</definedName>
    <definedName name="_Ctrl_32" localSheetId="8" hidden="1">#REF!</definedName>
    <definedName name="_Ctrl_32" localSheetId="0" hidden="1">#REF!</definedName>
    <definedName name="_Ctrl_32" hidden="1">'Cost-Benefit Analysis Summary'!#REF!</definedName>
    <definedName name="_Ctrl_33" localSheetId="8" hidden="1">#REF!</definedName>
    <definedName name="_Ctrl_33" localSheetId="0" hidden="1">#REF!</definedName>
    <definedName name="_Ctrl_33" hidden="1">'Cost-Benefit Analysis Summary'!#REF!</definedName>
    <definedName name="_Ctrl_34" localSheetId="8" hidden="1">#REF!</definedName>
    <definedName name="_Ctrl_34" localSheetId="0" hidden="1">#REF!</definedName>
    <definedName name="_Ctrl_34" hidden="1">'Cost-Benefit Analysis Summary'!#REF!</definedName>
    <definedName name="_Ctrl_35" localSheetId="8" hidden="1">#REF!</definedName>
    <definedName name="_Ctrl_35" localSheetId="0" hidden="1">#REF!</definedName>
    <definedName name="_Ctrl_35" hidden="1">'Cost-Benefit Analysis Summary'!#REF!</definedName>
    <definedName name="_Ctrl_36" localSheetId="8" hidden="1">#REF!</definedName>
    <definedName name="_Ctrl_36" localSheetId="0" hidden="1">#REF!</definedName>
    <definedName name="_Ctrl_36" hidden="1">'Cost-Benefit Analysis Summary'!#REF!</definedName>
    <definedName name="_Ctrl_37" localSheetId="8" hidden="1">#REF!</definedName>
    <definedName name="_Ctrl_37" localSheetId="0" hidden="1">#REF!</definedName>
    <definedName name="_Ctrl_37" hidden="1">'Cost-Benefit Analysis Summary'!#REF!</definedName>
    <definedName name="_Ctrl_38" localSheetId="8" hidden="1">#REF!</definedName>
    <definedName name="_Ctrl_38" localSheetId="0" hidden="1">#REF!</definedName>
    <definedName name="_Ctrl_38" hidden="1">'Cost-Benefit Analysis Summary'!#REF!</definedName>
    <definedName name="_Ctrl_39" localSheetId="8" hidden="1">#REF!</definedName>
    <definedName name="_Ctrl_39" localSheetId="0" hidden="1">#REF!</definedName>
    <definedName name="_Ctrl_39" hidden="1">'Cost-Benefit Analysis Summary'!#REF!</definedName>
    <definedName name="_Ctrl_4" localSheetId="8" hidden="1">#REF!</definedName>
    <definedName name="_Ctrl_4" localSheetId="0" hidden="1">#REF!</definedName>
    <definedName name="_Ctrl_4" hidden="1">'Cost-Benefit Analysis Summary'!#REF!</definedName>
    <definedName name="_Ctrl_40" localSheetId="8" hidden="1">#REF!</definedName>
    <definedName name="_Ctrl_40" localSheetId="0" hidden="1">#REF!</definedName>
    <definedName name="_Ctrl_40" hidden="1">'Cost-Benefit Analysis Summary'!#REF!</definedName>
    <definedName name="_Ctrl_42" localSheetId="8" hidden="1">#REF!</definedName>
    <definedName name="_Ctrl_42" localSheetId="0" hidden="1">#REF!</definedName>
    <definedName name="_Ctrl_42" hidden="1">'Cost-Benefit Analysis Summary'!#REF!</definedName>
    <definedName name="_Ctrl_44" localSheetId="8" hidden="1">#REF!</definedName>
    <definedName name="_Ctrl_44" localSheetId="0" hidden="1">#REF!</definedName>
    <definedName name="_Ctrl_44" hidden="1">#REF!</definedName>
    <definedName name="_Ctrl_45" localSheetId="8" hidden="1">#REF!</definedName>
    <definedName name="_Ctrl_45" localSheetId="0" hidden="1">#REF!</definedName>
    <definedName name="_Ctrl_45" hidden="1">#REF!</definedName>
    <definedName name="_Ctrl_46" localSheetId="8" hidden="1">#REF!</definedName>
    <definedName name="_Ctrl_46" localSheetId="0" hidden="1">#REF!</definedName>
    <definedName name="_Ctrl_46" hidden="1">#REF!</definedName>
    <definedName name="_Ctrl_47" localSheetId="8" hidden="1">#REF!</definedName>
    <definedName name="_Ctrl_47" localSheetId="0" hidden="1">#REF!</definedName>
    <definedName name="_Ctrl_47" hidden="1">#REF!</definedName>
    <definedName name="_Ctrl_48" localSheetId="8" hidden="1">#REF!</definedName>
    <definedName name="_Ctrl_48" localSheetId="0" hidden="1">#REF!</definedName>
    <definedName name="_Ctrl_48" hidden="1">#REF!</definedName>
    <definedName name="_Ctrl_49" localSheetId="8" hidden="1">#REF!</definedName>
    <definedName name="_Ctrl_49" localSheetId="0" hidden="1">#REF!</definedName>
    <definedName name="_Ctrl_49" hidden="1">#REF!</definedName>
    <definedName name="_Ctrl_5" localSheetId="8" hidden="1">#REF!</definedName>
    <definedName name="_Ctrl_5" localSheetId="0" hidden="1">#REF!</definedName>
    <definedName name="_Ctrl_5" hidden="1">'Cost-Benefit Analysis Summary'!#REF!</definedName>
    <definedName name="_Ctrl_50" localSheetId="8" hidden="1">#REF!</definedName>
    <definedName name="_Ctrl_50" localSheetId="0" hidden="1">#REF!</definedName>
    <definedName name="_Ctrl_50" hidden="1">#REF!</definedName>
    <definedName name="_Ctrl_51" localSheetId="8" hidden="1">#REF!</definedName>
    <definedName name="_Ctrl_51" localSheetId="0" hidden="1">#REF!</definedName>
    <definedName name="_Ctrl_51" hidden="1">#REF!</definedName>
    <definedName name="_Ctrl_52" localSheetId="8" hidden="1">#REF!</definedName>
    <definedName name="_Ctrl_52" localSheetId="0" hidden="1">#REF!</definedName>
    <definedName name="_Ctrl_52" hidden="1">#REF!</definedName>
    <definedName name="_Ctrl_53" localSheetId="8" hidden="1">#REF!</definedName>
    <definedName name="_Ctrl_53" localSheetId="0" hidden="1">#REF!</definedName>
    <definedName name="_Ctrl_53" hidden="1">#REF!</definedName>
    <definedName name="_Ctrl_54" localSheetId="8" hidden="1">#REF!</definedName>
    <definedName name="_Ctrl_54" localSheetId="0" hidden="1">#REF!</definedName>
    <definedName name="_Ctrl_54" hidden="1">#REF!</definedName>
    <definedName name="_Ctrl_55" localSheetId="8" hidden="1">#REF!</definedName>
    <definedName name="_Ctrl_55" localSheetId="0" hidden="1">#REF!</definedName>
    <definedName name="_Ctrl_55" hidden="1">#REF!</definedName>
    <definedName name="_Ctrl_56" localSheetId="8" hidden="1">#REF!</definedName>
    <definedName name="_Ctrl_56" localSheetId="0" hidden="1">#REF!</definedName>
    <definedName name="_Ctrl_56" hidden="1">#REF!</definedName>
    <definedName name="_Ctrl_57" localSheetId="8" hidden="1">#REF!</definedName>
    <definedName name="_Ctrl_57" localSheetId="0" hidden="1">#REF!</definedName>
    <definedName name="_Ctrl_57" hidden="1">#REF!</definedName>
    <definedName name="_Ctrl_58" localSheetId="8" hidden="1">#REF!</definedName>
    <definedName name="_Ctrl_58" localSheetId="0" hidden="1">#REF!</definedName>
    <definedName name="_Ctrl_58" hidden="1">#REF!</definedName>
    <definedName name="_Ctrl_59" localSheetId="8" hidden="1">#REF!</definedName>
    <definedName name="_Ctrl_59" localSheetId="0" hidden="1">#REF!</definedName>
    <definedName name="_Ctrl_59" hidden="1">#REF!</definedName>
    <definedName name="_Ctrl_6" localSheetId="8" hidden="1">#REF!</definedName>
    <definedName name="_Ctrl_6" localSheetId="0" hidden="1">#REF!</definedName>
    <definedName name="_Ctrl_6" hidden="1">'Cost-Benefit Analysis Summary'!#REF!</definedName>
    <definedName name="_Ctrl_60" localSheetId="8" hidden="1">#REF!</definedName>
    <definedName name="_Ctrl_60" localSheetId="0" hidden="1">#REF!</definedName>
    <definedName name="_Ctrl_60" hidden="1">#REF!</definedName>
    <definedName name="_Ctrl_61" localSheetId="8" hidden="1">#REF!</definedName>
    <definedName name="_Ctrl_61" localSheetId="0" hidden="1">#REF!</definedName>
    <definedName name="_Ctrl_61" hidden="1">#REF!</definedName>
    <definedName name="_Ctrl_62" localSheetId="8" hidden="1">#REF!</definedName>
    <definedName name="_Ctrl_62" localSheetId="0" hidden="1">#REF!</definedName>
    <definedName name="_Ctrl_62" hidden="1">#REF!</definedName>
    <definedName name="_Ctrl_63" localSheetId="8" hidden="1">#REF!</definedName>
    <definedName name="_Ctrl_63" localSheetId="0" hidden="1">#REF!</definedName>
    <definedName name="_Ctrl_63" hidden="1">#REF!</definedName>
    <definedName name="_Ctrl_64" localSheetId="8" hidden="1">#REF!</definedName>
    <definedName name="_Ctrl_64" localSheetId="0" hidden="1">#REF!</definedName>
    <definedName name="_Ctrl_64" hidden="1">#REF!</definedName>
    <definedName name="_Ctrl_65" localSheetId="8" hidden="1">#REF!</definedName>
    <definedName name="_Ctrl_65" localSheetId="0" hidden="1">#REF!</definedName>
    <definedName name="_Ctrl_65" hidden="1">#REF!</definedName>
    <definedName name="_Ctrl_66" localSheetId="8" hidden="1">#REF!</definedName>
    <definedName name="_Ctrl_66" localSheetId="0" hidden="1">#REF!</definedName>
    <definedName name="_Ctrl_66" hidden="1">#REF!</definedName>
    <definedName name="_Ctrl_67" localSheetId="8" hidden="1">#REF!</definedName>
    <definedName name="_Ctrl_67" localSheetId="0" hidden="1">#REF!</definedName>
    <definedName name="_Ctrl_67" hidden="1">#REF!</definedName>
    <definedName name="_Ctrl_68" localSheetId="8" hidden="1">#REF!</definedName>
    <definedName name="_Ctrl_68" localSheetId="0" hidden="1">#REF!</definedName>
    <definedName name="_Ctrl_68" hidden="1">#REF!</definedName>
    <definedName name="_Ctrl_69" localSheetId="8" hidden="1">#REF!</definedName>
    <definedName name="_Ctrl_69" localSheetId="0" hidden="1">#REF!</definedName>
    <definedName name="_Ctrl_69" hidden="1">#REF!</definedName>
    <definedName name="_Ctrl_7" localSheetId="8" hidden="1">#REF!</definedName>
    <definedName name="_Ctrl_7" localSheetId="0" hidden="1">#REF!</definedName>
    <definedName name="_Ctrl_7" hidden="1">'Cost-Benefit Analysis Summary'!#REF!</definedName>
    <definedName name="_Ctrl_70" localSheetId="8" hidden="1">#REF!</definedName>
    <definedName name="_Ctrl_70" localSheetId="0" hidden="1">#REF!</definedName>
    <definedName name="_Ctrl_70" hidden="1">#REF!</definedName>
    <definedName name="_Ctrl_71" localSheetId="8" hidden="1">#REF!</definedName>
    <definedName name="_Ctrl_71" localSheetId="0" hidden="1">#REF!</definedName>
    <definedName name="_Ctrl_71" hidden="1">#REF!</definedName>
    <definedName name="_Ctrl_72" localSheetId="8" hidden="1">#REF!</definedName>
    <definedName name="_Ctrl_72" localSheetId="0" hidden="1">#REF!</definedName>
    <definedName name="_Ctrl_72" hidden="1">#REF!</definedName>
    <definedName name="_Ctrl_73" localSheetId="8" hidden="1">#REF!</definedName>
    <definedName name="_Ctrl_73" localSheetId="0" hidden="1">#REF!</definedName>
    <definedName name="_Ctrl_73" hidden="1">#REF!</definedName>
    <definedName name="_Ctrl_74" localSheetId="8" hidden="1">#REF!</definedName>
    <definedName name="_Ctrl_74" localSheetId="0" hidden="1">#REF!</definedName>
    <definedName name="_Ctrl_74" hidden="1">#REF!</definedName>
    <definedName name="_Ctrl_75" localSheetId="8" hidden="1">#REF!</definedName>
    <definedName name="_Ctrl_75" localSheetId="0" hidden="1">#REF!</definedName>
    <definedName name="_Ctrl_75" hidden="1">#REF!</definedName>
    <definedName name="_Ctrl_76" localSheetId="8" hidden="1">#REF!</definedName>
    <definedName name="_Ctrl_76" localSheetId="0" hidden="1">#REF!</definedName>
    <definedName name="_Ctrl_76" hidden="1">#REF!</definedName>
    <definedName name="_Ctrl_77" localSheetId="8" hidden="1">#REF!</definedName>
    <definedName name="_Ctrl_77" localSheetId="0" hidden="1">#REF!</definedName>
    <definedName name="_Ctrl_77" hidden="1">#REF!</definedName>
    <definedName name="_Ctrl_78" localSheetId="8" hidden="1">#REF!</definedName>
    <definedName name="_Ctrl_78" localSheetId="0" hidden="1">#REF!</definedName>
    <definedName name="_Ctrl_78" hidden="1">#REF!</definedName>
    <definedName name="_Ctrl_79" localSheetId="8" hidden="1">#REF!</definedName>
    <definedName name="_Ctrl_79" localSheetId="0" hidden="1">#REF!</definedName>
    <definedName name="_Ctrl_79" hidden="1">#REF!</definedName>
    <definedName name="_Ctrl_8" localSheetId="8" hidden="1">#REF!</definedName>
    <definedName name="_Ctrl_8" localSheetId="0" hidden="1">#REF!</definedName>
    <definedName name="_Ctrl_8" hidden="1">'Cost-Benefit Analysis Summary'!#REF!</definedName>
    <definedName name="_Ctrl_80" localSheetId="8" hidden="1">#REF!</definedName>
    <definedName name="_Ctrl_80" localSheetId="0" hidden="1">#REF!</definedName>
    <definedName name="_Ctrl_80" hidden="1">#REF!</definedName>
    <definedName name="_Ctrl_81" localSheetId="8" hidden="1">#REF!</definedName>
    <definedName name="_Ctrl_81" localSheetId="0" hidden="1">#REF!</definedName>
    <definedName name="_Ctrl_81" hidden="1">#REF!</definedName>
    <definedName name="_Ctrl_82" localSheetId="8" hidden="1">#REF!</definedName>
    <definedName name="_Ctrl_82" localSheetId="0" hidden="1">#REF!</definedName>
    <definedName name="_Ctrl_82" hidden="1">#REF!</definedName>
    <definedName name="_Ctrl_83" localSheetId="8" hidden="1">#REF!</definedName>
    <definedName name="_Ctrl_83" localSheetId="0" hidden="1">#REF!</definedName>
    <definedName name="_Ctrl_83" hidden="1">#REF!</definedName>
    <definedName name="_Ctrl_84" localSheetId="8" hidden="1">#REF!</definedName>
    <definedName name="_Ctrl_84" localSheetId="0" hidden="1">#REF!</definedName>
    <definedName name="_Ctrl_84" hidden="1">#REF!</definedName>
    <definedName name="_Ctrl_85" localSheetId="8" hidden="1">#REF!</definedName>
    <definedName name="_Ctrl_85" localSheetId="0" hidden="1">#REF!</definedName>
    <definedName name="_Ctrl_85" hidden="1">#REF!</definedName>
    <definedName name="_Ctrl_86" localSheetId="8" hidden="1">#REF!</definedName>
    <definedName name="_Ctrl_86" localSheetId="0" hidden="1">#REF!</definedName>
    <definedName name="_Ctrl_86" hidden="1">#REF!</definedName>
    <definedName name="_Ctrl_87" localSheetId="8" hidden="1">#REF!</definedName>
    <definedName name="_Ctrl_87" localSheetId="0" hidden="1">#REF!</definedName>
    <definedName name="_Ctrl_87" hidden="1">#REF!</definedName>
    <definedName name="_Ctrl_88" localSheetId="8" hidden="1">#REF!</definedName>
    <definedName name="_Ctrl_88" localSheetId="0" hidden="1">#REF!</definedName>
    <definedName name="_Ctrl_88" hidden="1">#REF!</definedName>
    <definedName name="_Ctrl_89" localSheetId="8" hidden="1">#REF!</definedName>
    <definedName name="_Ctrl_89" localSheetId="0" hidden="1">#REF!</definedName>
    <definedName name="_Ctrl_89" hidden="1">#REF!</definedName>
    <definedName name="_Ctrl_9" localSheetId="8" hidden="1">#REF!</definedName>
    <definedName name="_Ctrl_9" localSheetId="0" hidden="1">#REF!</definedName>
    <definedName name="_Ctrl_9" hidden="1">'Cost-Benefit Analysis Summary'!#REF!</definedName>
    <definedName name="_Ctrl_90" localSheetId="8" hidden="1">#REF!</definedName>
    <definedName name="_Ctrl_90" localSheetId="0" hidden="1">#REF!</definedName>
    <definedName name="_Ctrl_90" hidden="1">#REF!</definedName>
    <definedName name="_Ctrl_91" localSheetId="8" hidden="1">#REF!</definedName>
    <definedName name="_Ctrl_91" localSheetId="0" hidden="1">#REF!</definedName>
    <definedName name="_Ctrl_91" hidden="1">#REF!</definedName>
    <definedName name="_Ctrl_92" localSheetId="8" hidden="1">#REF!</definedName>
    <definedName name="_Ctrl_92" localSheetId="0" hidden="1">#REF!</definedName>
    <definedName name="_Ctrl_92" hidden="1">#REF!</definedName>
    <definedName name="_Ctrl_93" localSheetId="8" hidden="1">#REF!</definedName>
    <definedName name="_Ctrl_93" localSheetId="0" hidden="1">#REF!</definedName>
    <definedName name="_Ctrl_93" hidden="1">#REF!</definedName>
    <definedName name="_Ctrl_94" localSheetId="8" hidden="1">#REF!</definedName>
    <definedName name="_Ctrl_94" localSheetId="0" hidden="1">#REF!</definedName>
    <definedName name="_Ctrl_94" hidden="1">#REF!</definedName>
    <definedName name="_Ctrl_95" localSheetId="8" hidden="1">#REF!</definedName>
    <definedName name="_Ctrl_95" localSheetId="0" hidden="1">#REF!</definedName>
    <definedName name="_Ctrl_95" hidden="1">#REF!</definedName>
    <definedName name="_Ctrl_96" localSheetId="8" hidden="1">#REF!</definedName>
    <definedName name="_Ctrl_96" localSheetId="0" hidden="1">#REF!</definedName>
    <definedName name="_Ctrl_96" hidden="1">#REF!</definedName>
    <definedName name="_Ctrl_97" localSheetId="8" hidden="1">#REF!</definedName>
    <definedName name="_Ctrl_97" localSheetId="0" hidden="1">#REF!</definedName>
    <definedName name="_Ctrl_97" hidden="1">#REF!</definedName>
    <definedName name="_Ctrl_98" localSheetId="8" hidden="1">#REF!</definedName>
    <definedName name="_Ctrl_98" localSheetId="0" hidden="1">#REF!</definedName>
    <definedName name="_Ctrl_98" hidden="1">#REF!</definedName>
    <definedName name="_Ctrl_99" localSheetId="8" hidden="1">#REF!</definedName>
    <definedName name="_Ctrl_99" localSheetId="0" hidden="1">#REF!</definedName>
    <definedName name="_Ctrl_99" hidden="1">#REF!</definedName>
    <definedName name="_options10">[1]_Options!$J$1:$J$3</definedName>
    <definedName name="_options11">[1]_Options!$K$1:$K$3</definedName>
    <definedName name="_options12">[1]_Options!$L$1:$L$3</definedName>
    <definedName name="_options13">[1]_Options!$M$1:$M$3</definedName>
    <definedName name="_options14">[1]_Options!$N$1:$N$3</definedName>
    <definedName name="_options15">[1]_Options!$O$1:$O$3</definedName>
    <definedName name="_options3">[1]_Options!$C$1:$C$3</definedName>
    <definedName name="_options7">[1]_Options!$G$1:$G$3</definedName>
    <definedName name="_options8">[1]_Options!$H$1:$H$3</definedName>
    <definedName name="_options9">[1]_Options!$I$1:$I$3</definedName>
    <definedName name="_xlnm.Print_Area" localSheetId="1">'Cost-Benefit Analysis Summary'!$A$1:$E$41</definedName>
    <definedName name="_xlnm.Print_Area" localSheetId="8">'Exec Presentation - Outline'!$A$1:$F$19</definedName>
    <definedName name="_xlnm.Print_Area" localSheetId="0">Introduction!$A$1:$D$30</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22" l="1"/>
  <c r="C14" i="30"/>
  <c r="C16" i="30"/>
  <c r="C12" i="30"/>
  <c r="C8" i="30"/>
  <c r="F19" i="30" l="1"/>
  <c r="F50" i="14" l="1"/>
  <c r="D33" i="3" s="1"/>
  <c r="E34" i="30" s="1"/>
  <c r="F46" i="14"/>
  <c r="F45" i="14"/>
  <c r="F44" i="14"/>
  <c r="F43" i="14"/>
  <c r="F42" i="14"/>
  <c r="F34" i="14"/>
  <c r="F23" i="14"/>
  <c r="F27" i="14"/>
  <c r="F26" i="14"/>
  <c r="F25" i="14"/>
  <c r="F24" i="14"/>
  <c r="F22" i="14"/>
  <c r="F21" i="14"/>
  <c r="F20" i="14"/>
  <c r="F19" i="14"/>
  <c r="F18" i="14"/>
  <c r="F17" i="14"/>
  <c r="F51" i="14" l="1"/>
  <c r="E32" i="10"/>
  <c r="E30" i="10"/>
  <c r="E34" i="10"/>
  <c r="E33" i="10"/>
  <c r="E31" i="10"/>
  <c r="E35" i="10"/>
  <c r="E19" i="10"/>
  <c r="E18" i="10"/>
  <c r="E13" i="10" l="1"/>
  <c r="E16" i="9" l="1"/>
  <c r="F7" i="14" l="1"/>
  <c r="F39" i="30" l="1"/>
  <c r="F38" i="30"/>
  <c r="F28" i="30"/>
  <c r="F35" i="30"/>
  <c r="F25" i="30"/>
  <c r="F21" i="30"/>
  <c r="F23" i="30"/>
  <c r="G14" i="22"/>
  <c r="G30" i="22" s="1"/>
  <c r="D44" i="22" s="1"/>
  <c r="B42" i="30"/>
  <c r="H37" i="30"/>
  <c r="H27" i="30"/>
  <c r="H18" i="30"/>
  <c r="H7" i="30"/>
  <c r="H42" i="30" l="1"/>
  <c r="E11" i="13" l="1"/>
  <c r="F38" i="14"/>
  <c r="D31" i="3" l="1"/>
  <c r="E32" i="30" s="1"/>
  <c r="F39" i="14"/>
  <c r="E21" i="10"/>
  <c r="E15" i="13" l="1"/>
  <c r="D24" i="3" l="1"/>
  <c r="E25" i="30" s="1"/>
  <c r="E16" i="13"/>
  <c r="E16" i="10"/>
  <c r="E17" i="9"/>
  <c r="E15" i="9"/>
  <c r="E14" i="9"/>
  <c r="E10" i="9" l="1"/>
  <c r="E11" i="9"/>
  <c r="E12" i="9"/>
  <c r="E13" i="9"/>
  <c r="E18" i="9"/>
  <c r="C9" i="9"/>
  <c r="E26" i="10"/>
  <c r="E27" i="10"/>
  <c r="E7" i="10"/>
  <c r="E8" i="10"/>
  <c r="E10" i="10"/>
  <c r="E11" i="10"/>
  <c r="E12" i="10"/>
  <c r="E9" i="10"/>
  <c r="E14" i="10"/>
  <c r="E15" i="10"/>
  <c r="E17" i="10"/>
  <c r="E20" i="10"/>
  <c r="E7" i="13"/>
  <c r="E8" i="13"/>
  <c r="E9" i="13"/>
  <c r="E10" i="13"/>
  <c r="F54" i="14"/>
  <c r="F55" i="14"/>
  <c r="F56" i="14"/>
  <c r="F57" i="14"/>
  <c r="F58" i="14"/>
  <c r="F59" i="14"/>
  <c r="F8" i="14"/>
  <c r="F9" i="14"/>
  <c r="F10" i="14"/>
  <c r="F28" i="14"/>
  <c r="F29" i="14" s="1"/>
  <c r="D29" i="3" s="1"/>
  <c r="E30" i="30" s="1"/>
  <c r="F32" i="14"/>
  <c r="F33" i="14"/>
  <c r="F11" i="14"/>
  <c r="E20" i="9" l="1"/>
  <c r="F13" i="14"/>
  <c r="E22" i="10"/>
  <c r="D20" i="3" s="1"/>
  <c r="E21" i="30" s="1"/>
  <c r="E28" i="10"/>
  <c r="F12" i="14"/>
  <c r="D27" i="3" s="1"/>
  <c r="E28" i="30" s="1"/>
  <c r="F35" i="14"/>
  <c r="D30" i="3" s="1"/>
  <c r="E31" i="30" s="1"/>
  <c r="D37" i="3"/>
  <c r="E38" i="30" s="1"/>
  <c r="E12" i="13"/>
  <c r="D23" i="3" s="1"/>
  <c r="E24" i="30" s="1"/>
  <c r="F47" i="14"/>
  <c r="D32" i="3" s="1"/>
  <c r="E33" i="30" s="1"/>
  <c r="F60" i="14"/>
  <c r="D34" i="3" s="1"/>
  <c r="E35" i="30" s="1"/>
  <c r="E19" i="9"/>
  <c r="D18" i="3" s="1"/>
  <c r="E19" i="30" s="1"/>
  <c r="D39" i="22" l="1"/>
  <c r="D21" i="3"/>
  <c r="E22" i="30" s="1"/>
  <c r="E21" i="9"/>
  <c r="D19" i="3" s="1"/>
  <c r="E20" i="30" s="1"/>
  <c r="E36" i="10"/>
  <c r="F40" i="22"/>
  <c r="E40" i="22"/>
  <c r="I40" i="22"/>
  <c r="H40" i="22"/>
  <c r="G40" i="22"/>
  <c r="D22" i="3" l="1"/>
  <c r="E23" i="30" s="1"/>
  <c r="D37" i="22"/>
  <c r="H38" i="22" s="1"/>
  <c r="D35" i="22"/>
  <c r="E36" i="22" s="1"/>
  <c r="D41" i="22"/>
  <c r="G42" i="22" s="1"/>
  <c r="I38" i="22" l="1"/>
  <c r="E38" i="22"/>
  <c r="G38" i="22"/>
  <c r="F38" i="22"/>
  <c r="H36" i="22"/>
  <c r="F36" i="22"/>
  <c r="G36" i="22"/>
  <c r="I36" i="22"/>
  <c r="I42" i="22"/>
  <c r="F42" i="22"/>
  <c r="H42" i="22"/>
  <c r="D43" i="22"/>
  <c r="E42" i="22"/>
  <c r="G43" i="22" l="1"/>
  <c r="G44" i="22" s="1"/>
  <c r="E43" i="22"/>
  <c r="E44" i="22" s="1"/>
  <c r="I43" i="22"/>
  <c r="I44" i="22" s="1"/>
  <c r="F43" i="22"/>
  <c r="F44" i="22" s="1"/>
  <c r="H43" i="22"/>
  <c r="H44" i="22" s="1"/>
  <c r="C46" i="22" l="1"/>
  <c r="D40" i="3" s="1"/>
  <c r="E41" i="30" s="1"/>
  <c r="E45" i="22"/>
  <c r="F45" i="22"/>
  <c r="G45" i="22" s="1"/>
  <c r="H45" i="22" s="1"/>
  <c r="I45" i="22" s="1"/>
  <c r="C44" i="22"/>
  <c r="D38" i="3" s="1"/>
  <c r="E39" i="30" s="1"/>
  <c r="C45" i="22" l="1"/>
  <c r="D39" i="3" s="1"/>
  <c r="E40" i="30" s="1"/>
  <c r="F14" i="14" l="1"/>
  <c r="D28" i="3" s="1"/>
  <c r="E29"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F7" authorId="0" shapeId="0" xr:uid="{21DC5055-03B6-4763-ACF2-7983AC507EC6}">
      <text>
        <r>
          <rPr>
            <sz val="10"/>
            <color indexed="81"/>
            <rFont val="Arial"/>
            <family val="2"/>
          </rPr>
          <t>This is the gross revenue / “top line” of the company. 
For a public company, this value is in its annual report. For a private company, ask a senior company executive for a ballpark figure, search press reports and the Internet for information about the company.
Document data sources, estimation methodology and assumptions.</t>
        </r>
      </text>
    </comment>
    <comment ref="F8" authorId="0" shapeId="0" xr:uid="{55BFBBEE-B7D6-43EF-B75E-01074739D8D4}">
      <text>
        <r>
          <rPr>
            <sz val="10"/>
            <color indexed="81"/>
            <rFont val="Arial"/>
            <family val="2"/>
          </rPr>
          <t xml:space="preserve">
This is earnings before subtracting interest, taxes, depreciation and amortization (EBITDA) in the last complete fiscal year. It is sometimes called “operating profit,” and is essentially “Net Income” with interest, taxes, depreciation and amortization added back into it. 
Document data sources, estimation methodology and assumptions.</t>
        </r>
      </text>
    </comment>
    <comment ref="F9" authorId="0" shapeId="0" xr:uid="{D8AF827B-1A94-4941-8742-D784C456E119}">
      <text>
        <r>
          <rPr>
            <sz val="10"/>
            <color indexed="81"/>
            <rFont val="Arial"/>
            <family val="2"/>
          </rPr>
          <t>Typically, profit is between 5% and 15% of revenue. For a public company, this value is in its annual report. For a private company, ask a senior company executive for a ballpark figure, or search press reports and the Internet for information about the company.
Document data sources, estimation methodology and assumptions.</t>
        </r>
      </text>
    </comment>
    <comment ref="F10" authorId="0" shapeId="0" xr:uid="{611D8727-B57F-4A86-9A32-B010C4781E4D}">
      <text>
        <r>
          <rPr>
            <sz val="10"/>
            <color indexed="81"/>
            <rFont val="Arial"/>
            <family val="2"/>
          </rPr>
          <t>This is the potential percentage increase in revenue due to the project's contribution the company's reputation with its customers. Customers are increasingly uneasy about environmental issues (especially climate destabilization) and social and human rights issues. A company’s efforts on these issues improve its reputation and trust with customers who want to do business with responsible companies. 
The company's track record on high-profile sustainability issues is a differentiator that may give the company premium pricing power in the market place.
The "% Change" could be quite high for companies in the manufacturing, distribution, and retail sectors because they typically have higher environmental and social / labor footprints. Companies in the financial sector may find that there are fewer revenue growth opportunities, although consumers may be attracted to them if they learn that the company is not supporting high-impact companies (e.g. banks that do not loan money to heavy emitters). 
Work with Marketing management to document data sources, estimation methodology and assumptions.</t>
        </r>
      </text>
    </comment>
    <comment ref="F11" authorId="0" shapeId="0" xr:uid="{7A5345B1-9543-4263-A6F1-A1148CD8D864}">
      <text>
        <r>
          <rPr>
            <sz val="10"/>
            <color indexed="81"/>
            <rFont val="Arial"/>
            <family val="2"/>
          </rPr>
          <t>This is the potential percentage increase in revenue due to the company's innovative green, energy-efficient, organic, healthy, fair trade products. 
Some customers want “green” products, which translates to water- and energy-efficient, healthy, nonpolluting, dematerialized products with less packaging. Company efforts to reduce carbon, energy, materials, water and pollution footprints across its value chain may generate ideas for innovative green products and services that the company can offer to its customers. 
Work with Marketing management to document data sources, estimation methodology and assumptions.</t>
        </r>
      </text>
    </comment>
    <comment ref="F12" authorId="0" shapeId="0" xr:uid="{C071D026-7458-4BA8-9DDC-1A71F540384A}">
      <text>
        <r>
          <rPr>
            <sz val="10"/>
            <color indexed="81"/>
            <rFont val="Arial"/>
            <family val="2"/>
          </rPr>
          <t>This is the potential percentage increase in revenue due to the company's innovative service and financing offerings.  Support services packaged with products, and innovative financing and leasing offerings may attract B2C and B2B customers in existing and new markets. 
Customers desire the services that the products provide (e.g., cold drinks vs. a refrigerator; convenient mobility vs. a car), while the company maintains product stewardship responsibility within a circular economy. Companies can create significant stable revenue streams when they lease products rather than sell them, or package service support with their product sales to retain existing customers and build exit barriers. 
The “% Change” could be quite high for companies in the manufacturing, distribution and retail sectors since they have products to lease and package with ongoing management, consulting, service and maintenance agreements. Companies in the service sector may find that there are fewer revenue growth opportunities, if any. 
Work with Marketing management to document data sources, estimation methodology and assumptions.</t>
        </r>
      </text>
    </comment>
    <comment ref="F13" authorId="0" shapeId="0" xr:uid="{2F9E2DAD-7E62-4AEC-A9CC-91645D6FD894}">
      <text>
        <r>
          <rPr>
            <sz val="10"/>
            <color indexed="81"/>
            <rFont val="Arial"/>
            <family val="2"/>
          </rPr>
          <t>This is the potential percentage increase in revenue due to the company's goodwill in the local community and society at large, as a by-product of its efforts to improve environmental, social and employee well-being. 
Good jobs, local procurement, support for the circular economy, and economic development are socioeconomic issues that enhance a company's social license. Companies that are leaders in reducing their sustainability footprints may be more welcome in some jurisdictions.  If it behaves responsibly, the company may experience accelerated revenue because of an expedited regulatory approval cycle for its projects. It will be less susceptible to revenue-disrupting violent local protests by stakeholders holding it accountable for environmental and social problems in its value chain. 
The company may also find that it is a partner of choice for governments that are proactive on sustainability issues, giving it a seat at the policy-makers' table. This improves the possibility that regulations and public sector procurement policies will favor the company and other similarly responsible entities. 
Work with Marketing management to document data sources, estimation methodology and assumptions.</t>
        </r>
      </text>
    </comment>
    <comment ref="F14" authorId="0" shapeId="0" xr:uid="{63DD823E-BF9B-465F-B19C-09A0F8BDED42}">
      <text>
        <r>
          <rPr>
            <sz val="10"/>
            <color indexed="81"/>
            <rFont val="Arial"/>
            <family val="2"/>
          </rPr>
          <t>This is the potential percentage increase in revenue due to the company's access to new and emerging markets through partnerships with governments and development banks that are supportive of purpose-driven companies who provide more sustainable / green products and services.
Sustainability-related support services packaged with green products and innovative financing and leasing offerings may attract B2C and B2B customers in new markets. Governments and development banks in those jurisdictions may enable access to those markets for good corporate citizens. Customers desire the services that the products provide, while the company maintains product stewardship responsibility within a circular, low-carbon economy. 
Work with Marketing management to document data sources, estimation methodology and assumptions.</t>
        </r>
      </text>
    </comment>
    <comment ref="F15" authorId="0" shapeId="0" xr:uid="{CE38762D-E425-446C-994E-2813D6D2E6F7}">
      <text>
        <r>
          <rPr>
            <sz val="10"/>
            <color indexed="81"/>
            <rFont val="Arial"/>
            <family val="2"/>
          </rPr>
          <t>Depending on the company's sector, it may have new business opportunities in contracts that help climate-proof aging infrastructure.
Climate change adaptation requires significant upgrades to aging roads, bridges, sewers and other infrastructure. Companies that position themselves to provide green construction practices and materials may have a sustainability advantage.
Work with Marketing management to document data sources, estimation methodology and assumptions.</t>
        </r>
      </text>
    </comment>
    <comment ref="F16" authorId="0" shapeId="0" xr:uid="{60CEB26D-EB34-4617-9644-3A75C0654CC0}">
      <text>
        <r>
          <rPr>
            <sz val="10"/>
            <color indexed="81"/>
            <rFont val="Arial"/>
            <family val="2"/>
          </rPr>
          <t>This is revenue from the sale of waste that previously the company had to pay to have hauled away and dumped into landfills. In a circular economy, one company's waste becomes another company's raw material. "Waste equals food." An expense is converted to a revenue stream. In industrial parks, companies with this synergistic relationship are usually co-located. 
Work with Marketing management to document data sources, estimation methodology and assumptions.</t>
        </r>
      </text>
    </comment>
    <comment ref="F17" authorId="0" shapeId="0" xr:uid="{83A5212E-7E1C-4EFE-9278-C58DE156F72F}">
      <text>
        <r>
          <rPr>
            <sz val="10"/>
            <color indexed="81"/>
            <rFont val="Arial"/>
            <family val="2"/>
          </rPr>
          <t>This is revenue from the sale of carbon credits that may result from this project. There may be a carbon tax or a cap-and-trade approach in the jurisdiction in which the company operates. Heavy emitters may need to purchase carbon offsets from low emitters. This opens up a new revenue stream for low-emitters.
Use a projection that is based on the price of carbon in the company's jurisdiction. The potential revenue from carbon credits can replace the calculation in the Potential Annual Amount field for this line item.
Work with Marketing management to document data sources, estimation methodology and assumptions.</t>
        </r>
      </text>
    </comment>
    <comment ref="F18" authorId="0" shapeId="0" xr:uid="{C88A25F0-E245-47DB-843D-4650190C4CCD}">
      <text>
        <r>
          <rPr>
            <sz val="10"/>
            <color indexed="81"/>
            <rFont val="Arial"/>
            <family val="2"/>
          </rPr>
          <t>Work with Marketing management to brainstorm additional revenue opportunities that might directly or directly arise form this project. 
Document data sources, estimation methodology and assumptions.</t>
        </r>
      </text>
    </comment>
    <comment ref="F19" authorId="0" shapeId="0" xr:uid="{2392D398-6EC4-4C85-A186-4FF8ABA12BA8}">
      <text>
        <r>
          <rPr>
            <sz val="10"/>
            <color indexed="81"/>
            <rFont val="Arial"/>
            <family val="2"/>
          </rPr>
          <t>Typically, profit is between 5% and 15% of revenue. For a public company, this value is in its annual report. For a private company, ask a senior company executive for a ballpark figure, or search press reports and the Internet for information about the company.
Document data sources, estimation methodology and assumptions.</t>
        </r>
      </text>
    </comment>
    <comment ref="F20" authorId="0" shapeId="0" xr:uid="{E1E9DA12-800B-43C7-8FC9-7194F743EDD2}">
      <text>
        <r>
          <rPr>
            <sz val="10"/>
            <color indexed="81"/>
            <rFont val="Arial"/>
            <family val="2"/>
          </rPr>
          <t>This is the amount of additional revenue that is added to the annual free cash flow, resulting from the project.  Not all additional revenue will flow straight to the bottom line. To be very conservative, we assume that the percentage of the increased revenue that would be added to the free cash flow is the same as the percentage of today's revenue that contributes to profit, or today's “profit percent,” as shown above. 
If Finance agrees that more revenue could or should be counted in the free cash flow calculation, do so. For example, sale of waste or carbon credits does not incur the usual overhead expenses associated with product sales. In the meantime, this initial conservative estimate avoids any concerns about the revenue contribution inflating the annual cash flow calculations. 
Work with Finance to document data sources, estimation methodology and assumptions.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F7" authorId="0" shapeId="0" xr:uid="{85B5FDFF-3A96-447D-8D91-79E05B81C787}">
      <text>
        <r>
          <rPr>
            <sz val="10"/>
            <color indexed="81"/>
            <rFont val="Arial"/>
            <family val="2"/>
          </rPr>
          <t xml:space="preserve">This is the potential percentage reduction of the company's energy bills for electricity and fuel, as a direct or indirect result of the project. Projects may reduce electricity and fuel used for lighting, heating and cooling, pumps and motors, equipment used in various processes, IT, travel, and transportation. Efficiencies usually come from a combination of changes in employee behavior, more energy-efficient technologies, and green building retrofits.
Switching from fossil fuels to renewable energy to reduce the company's cost for its carbon footprint (see below) may also reduce the company's energy expense. As renewable energy costs plummet, companies are less likely to pay a premium for that energy. So, switching technologies (e.g., cogeneration, energy-efficient equipment), upgrading insulation, and converting to renewable energy sources (e.g., solar, wind, geothermal, co-generation) may all lower energy costs. 
Work with Operations and Finance to document data sources, estimation methodology and assumptions.
</t>
        </r>
      </text>
    </comment>
    <comment ref="F8" authorId="0" shapeId="0" xr:uid="{F52A7B0D-B245-4D0E-809E-84856AEE1A1A}">
      <text>
        <r>
          <rPr>
            <sz val="10"/>
            <color indexed="81"/>
            <rFont val="Arial"/>
            <family val="2"/>
          </rPr>
          <t>This is the potential percentage reduction of the company's cost of carbon, as a direct or indirect result of the project.  
This expense includes carbon taxes or payments through a cap-and-trade mechanism in jurisdictions in which the company operates, purchases of carbon offsets, and purchases of renewable energy credits (RECs). If the company is not subject to a price on carbon today, this could be an estimate of what the cost would be if a price on carbon were implemented in its jurisdiction. Otherwise, assume the cost of carbon today i zero.
There are two ways that a project might reduce the cost of the company's carbon footprint:
1. Reduce the amount of energy from fossil fuels used in its value chain. 
2. Replace any remaining fossil fuel used with renewable energy. 
Work with Operations and Finance to document data sources, estimation methodology and assumptions.</t>
        </r>
      </text>
    </comment>
    <comment ref="F9" authorId="0" shapeId="0" xr:uid="{0C8B612C-1BB4-4F58-9840-33D798B03F57}">
      <text>
        <r>
          <rPr>
            <sz val="10"/>
            <color indexed="81"/>
            <rFont val="Arial"/>
            <family val="2"/>
          </rPr>
          <t>This is the potential percentage reduction in the company's cost of product and service input materials, as a direct or indirect result of the project. The company can reduce the quantity and cost of materials used for products and packaging through dematerialization, substitution, recycling on-site waste, and product take-back. 
As part of its efforts to improve customer well-being, the company may use less packaging and healthier materials that are less expensive. In a circular economy, non-renewable materials are from recycled sources and renewable materials are sustainably harvested. 
Work with Operations and Finance to document data sources, estimation methodology and assumptions.</t>
        </r>
      </text>
    </comment>
    <comment ref="F10" authorId="0" shapeId="0" xr:uid="{BA4E0F27-9CBB-4567-96AF-E1FB46F7FCE3}">
      <text>
        <r>
          <rPr>
            <sz val="10"/>
            <color indexed="81"/>
            <rFont val="Arial"/>
            <family val="2"/>
          </rPr>
          <t>This is the potential percentage reduction in corporate shipping and transportation expenses, as a direct or indirect result of the project. Shipping and transportation expenses may be reduced as companies reconfigure their supply chains to avoid risks of disruptions from climate change and social unrest, use less carbon-intensive modes of transportation, use more local suppliers and foster local customers.
Work with Operations and Finance to document data sources, estimation methodology and assumptions.</t>
        </r>
      </text>
    </comment>
    <comment ref="F11" authorId="0" shapeId="0" xr:uid="{97BFB598-591F-448A-9073-B5511988C450}">
      <text>
        <r>
          <rPr>
            <sz val="10"/>
            <color indexed="81"/>
            <rFont val="Arial"/>
            <family val="2"/>
          </rPr>
          <t>This is the potential percentage reduction in the total amount spent by the company on employee business-related trips, as a direct or indirect result of the project. Travel expenses are one of the top two cost-cutting measures by companies in difficult economic times; the other is employee education and training. 
Savings on travel expenses (air and train fares, taxis, hotels, meals and incidentals) are also a happy by-product of efforts to use more local supply and customer chains. Efforts to improve employee engagement and productivity by substituting virtual meetings for many face-to-face meetings also reduce travel costs. As customers become more local and as virtual meetings become more effective, travel budgets could be slashed dramatically. Breakthroughs in “beam me up” holography technology would also help. ☺
Work with Human Resources and Finance to document data sources, estimation methodology and assumptions.</t>
        </r>
      </text>
    </comment>
    <comment ref="F12" authorId="0" shapeId="0" xr:uid="{07DA59F4-D1DD-4490-A849-53F9C017E5AC}">
      <text>
        <r>
          <rPr>
            <sz val="10"/>
            <color indexed="81"/>
            <rFont val="Arial"/>
            <family val="2"/>
          </rPr>
          <t>This is the potential percentage reduction in the company's building and equipment maintenance bills, as a direct or indirect result of the project. 
For example, the cost of parts and labor required to maintain green buildings and equipment is reduced as a by-product of efforts to reduce energy and carbon footprints. Maintenance savings after green building retrofits are usually greater than energy expense savings. CFL and LED lighting has a longer life so require less maintenance. New, more energy efficient equipment may also require less preventative maintenance. Equipment and appliances are turned off when not in use, reducing wear and tear. 
The savings could be surprisingly high – they could be in the range of the savings in electricity (not all energy) expenses. In some sectors, maintenance expenses as a separate line item could approach zero, especially for leased facilities and equipment under contracts that include regular preventative maintenance. 
Work with Operations and Finance to document data sources, estimation methodology and assumptions.</t>
        </r>
      </text>
    </comment>
    <comment ref="F13" authorId="0" shapeId="0" xr:uid="{313CA43A-EE5E-4FA8-B73F-40137ACA3EED}">
      <text>
        <r>
          <rPr>
            <sz val="10"/>
            <color indexed="81"/>
            <rFont val="Arial"/>
            <family val="2"/>
          </rPr>
          <t>This is the potential saving on external service contracts, as a direct or indirect result of the project. The above description for maintenance done by company personnel applies here. 
Work with Operations and Finance to document data sources, estimation methodology and assumptions.</t>
        </r>
      </text>
    </comment>
    <comment ref="F14" authorId="0" shapeId="0" xr:uid="{84F45F4A-3002-4513-A2E0-89D77AF3B22F}">
      <text>
        <r>
          <rPr>
            <sz val="10"/>
            <color indexed="81"/>
            <rFont val="Arial"/>
            <family val="2"/>
          </rPr>
          <t>This is the potential percentage reduction in the company's cost of water, as a direct or indirect result of the project. The total cost of water includes the cost of water purchases from municipal supply or elsewhere, the cost of pre-treating water before it used, the cost of treating waste water before it is discharged, and charges for use of municipal sewer infrastructure to treat water after it is discharged from the company facilities.
The cost of water can be affected by severe weather events caused by climate change. Sources of supply can be made temporarily or permanently unusable because of flooding and other storm damage, or droughts. As part of their climate change adaptation efforts, smart companies reconfigure their water supply chains to anticipate these temporary or permanent disruptions. 
Technological initiatives and conservation efforts reduce the amount of water used to clean facilities and equipment, used for employee sanitation, lost through evaporation, and embedded within products. 
Work with Operations and Finance to document data sources, estimation methodology and assumptions.</t>
        </r>
      </text>
    </comment>
    <comment ref="F15" authorId="0" shapeId="0" xr:uid="{9B601608-D4F9-4BF6-AFDE-88045C0BBCCB}">
      <text>
        <r>
          <rPr>
            <sz val="10"/>
            <color indexed="81"/>
            <rFont val="Arial"/>
            <family val="2"/>
          </rPr>
          <t>This is the potential percentage reduction in the company's cost of waste, as a direct or indirect result of the project. 
The total cost of waste includes these costs:
* 60% - Cost of materials purchased, but later wasted; this includes raw materials, auxiliary materials and packaging materials. 
* 20% - Cost of processing the materials before they are wasted.
* 10% - Cost of waste prevention and environmental management;.
* 10% - Cost of waste treatment and disposal; this includes haulage and tipping fees, charges, taxes; fines and penalties; related personnel expenses; insurance for environmental liabilities; provisions for clean-up costs, remediation, reclamation, and decommissioning.
Work with Operations and Finance to document data sources, estimation methodology and assumptions.</t>
        </r>
      </text>
    </comment>
    <comment ref="F16" authorId="0" shapeId="0" xr:uid="{E6E6F7E2-3F41-46A2-B59E-79285FD65F65}">
      <text>
        <r>
          <rPr>
            <sz val="10"/>
            <color indexed="81"/>
            <rFont val="Arial"/>
            <family val="2"/>
          </rPr>
          <t>This is the potential percentage reduction in insurance premiums paid by the company, as a direct or indirect result of the project. 
Insurance coverage includes property insurance to cover damage to business property and business interruption insurance to cover loss of income after a disaster. If companies are positioned to thrive in the face of global climate destabilization, they may be deemed to be low-risk insurance clients, leading to lower premiums for business liability insurance, property insurance and business interruption insurance. 
If companies use less materials and water, supplied from less risky sources, they may be deemed to be low-risk insurance clients, leading to lower premiums for business liability insurance, property insurance and business interruption insurance.
Insurance such as employee life insurance and workers' compensation to cover on-the-job injuries to employees may be reduced if the project helps ensures a safer and healthier workplace. 
Work with Operations and Finance to document data sources, estimation methodology and assumptions.</t>
        </r>
      </text>
    </comment>
    <comment ref="F17" authorId="0" shapeId="0" xr:uid="{6EF37532-430A-4AED-98C3-8380EBF2D131}">
      <text>
        <r>
          <rPr>
            <sz val="10"/>
            <color indexed="81"/>
            <rFont val="Arial"/>
            <family val="2"/>
          </rPr>
          <t>New energy regulations may be associated with new GHG-reducing regulations. The company may have to undergo expensive retrofits to be compliant.
Estimating this risk is a collaborative effort with the operations, Finance and Legal departments. Document data sources, estimation methodology and assumptions.</t>
        </r>
      </text>
    </comment>
    <comment ref="F18" authorId="0" shapeId="0" xr:uid="{06E993A1-0B41-4863-BACB-EF1B3AC4692A}">
      <text>
        <r>
          <rPr>
            <sz val="10"/>
            <color indexed="81"/>
            <rFont val="Arial"/>
            <family val="2"/>
          </rPr>
          <t>This is the potential percentage reduction in leasing, rental or loan expenses, as a direct or indirect result of the project. The project may include acquisition of replacement products that have lower month payments or are purchased.
Work with Finance to document data sources, estimation methodology and assumptions.</t>
        </r>
      </text>
    </comment>
    <comment ref="F19" authorId="0" shapeId="0" xr:uid="{AF30D27A-4004-4571-887E-90BDBAD942D1}">
      <text>
        <r>
          <rPr>
            <sz val="10"/>
            <color indexed="81"/>
            <rFont val="Arial"/>
            <family val="2"/>
          </rPr>
          <t>This is the potential percentage reduction in depreciation expenses, as a direct or indirect result of the project. The project may include acquisition of replacement products that are leased or have lower depreciation expenses.
Work with Finance to document data sources, estimation methodology and assumptions.</t>
        </r>
      </text>
    </comment>
    <comment ref="F20" authorId="0" shapeId="0" xr:uid="{F2543BFA-7F0F-4B49-97A7-1DA8D396C179}">
      <text>
        <r>
          <rPr>
            <sz val="10"/>
            <color indexed="81"/>
            <rFont val="Arial"/>
            <family val="2"/>
          </rPr>
          <t>This is the potential percentage reduction in other expenses, as a direct or indirect result of the project. 
Work with Operations and Finance to document data sources, estimation methodology and assumptions.</t>
        </r>
      </text>
    </comment>
    <comment ref="F21" authorId="0" shapeId="0" xr:uid="{F7D13894-7E7A-452D-BD8B-B2AF64F8B0D3}">
      <text>
        <r>
          <rPr>
            <sz val="10"/>
            <color indexed="81"/>
            <rFont val="Arial"/>
            <family val="2"/>
          </rPr>
          <t xml:space="preserve">This is the potential percentage </t>
        </r>
        <r>
          <rPr>
            <b/>
            <sz val="10"/>
            <color indexed="81"/>
            <rFont val="Arial"/>
            <family val="2"/>
          </rPr>
          <t>increase</t>
        </r>
        <r>
          <rPr>
            <sz val="10"/>
            <color indexed="81"/>
            <rFont val="Arial"/>
            <family val="2"/>
          </rPr>
          <t xml:space="preserve"> in  an expense, as a direct or indirect result of the project. Enter the amount as a negative number.
Work with Operations and Finance to document data sources, estimation methodology and assumptions.</t>
        </r>
      </text>
    </comment>
    <comment ref="F22" authorId="0" shapeId="0" xr:uid="{4408A79F-624E-46C0-923A-E9A38FF32B83}">
      <text>
        <r>
          <rPr>
            <sz val="10"/>
            <color indexed="81"/>
            <rFont val="Arial"/>
            <family val="2"/>
          </rPr>
          <t>Do a reasonable check on this number with  Operations and Finance and document any concerns</t>
        </r>
      </text>
    </comment>
    <comment ref="F25" authorId="0" shapeId="0" xr:uid="{935B2FE6-81AA-47FF-B598-A78709D82B99}">
      <text>
        <r>
          <rPr>
            <sz val="10"/>
            <color indexed="81"/>
            <rFont val="Arial"/>
            <family val="2"/>
          </rPr>
          <t>This is the total annual compensation paid to full-time equivalent employees (FTEs), including hourly workers and executives. It is the “burdened salary” paid and includes the value of the benefits provided to company employees. 
For public companies, the average salary can usually be estimated based on information in their annual reports. Government statistics websites about average wages by jurisdiction and sector may also be helpful. 
Work with Human Resources to confirm data sources, estimation methodology and assumptions.</t>
        </r>
      </text>
    </comment>
    <comment ref="F26" authorId="0" shapeId="0" xr:uid="{666AD54F-7DA0-456D-AB77-0E7821A29B23}">
      <text>
        <r>
          <rPr>
            <sz val="10"/>
            <color indexed="81"/>
            <rFont val="Arial"/>
            <family val="2"/>
          </rPr>
          <t>This is the potential percentage reduction in the company's hiring costs for new employees, as an indirect result of its sustainability project.
Leading companies’ environmental and social issues efforts may have lower recruitment costs because some of the best talent want to work for like-minded companies whose values resonate with theirs. They want to work for companies through which they can make a difference on environmental and social issues that concern them. Top talent  has choices and may use the company's proactivity on sustainability concerns as a differentiator. 
Work with Human Resources to confirm data sources, estimation methodology and assumptions.</t>
        </r>
      </text>
    </comment>
    <comment ref="F27" authorId="0" shapeId="0" xr:uid="{F5B5B62A-16AF-4FBE-8908-6CEACF61EBAE}">
      <text>
        <r>
          <rPr>
            <sz val="10"/>
            <color indexed="81"/>
            <rFont val="Arial"/>
            <family val="2"/>
          </rPr>
          <t>This is the potential percentage reduction in the company's cost of losing good employees, as an indirect result of its sustainability project. 
Leading companies on environmental and social issues may have lower voluntary attrition because some of their best talent wants to stay with a like-minded company whose values resonate with theirs and where they can make a difference on issues that concern them. Top talent has choices and may be more loyal to companies that are proactive on high-profile environmental and social issues.
Work with Human Resources to confirm data sources, estimation methodology and assumptions.</t>
        </r>
      </text>
    </comment>
    <comment ref="F28" authorId="0" shapeId="0" xr:uid="{C92A2D92-5561-49A4-96E2-5269C49B4562}">
      <text>
        <r>
          <rPr>
            <sz val="10"/>
            <color indexed="81"/>
            <rFont val="Arial"/>
            <family val="2"/>
          </rPr>
          <t>Do a reasonableness check on this value with Human Resources and address any concerns.</t>
        </r>
      </text>
    </comment>
    <comment ref="F29" authorId="0" shapeId="0" xr:uid="{F2ED8FD6-A9F4-4BD1-8F2E-1B0B78BFED82}">
      <text>
        <r>
          <rPr>
            <sz val="10"/>
            <color indexed="81"/>
            <rFont val="Arial"/>
            <family val="2"/>
          </rPr>
          <t>Be very conservative with estimates in this section. Small percentage improvements can have very large monetized benefits. The credibility of the estimates will be determined by HR's comfort with them.</t>
        </r>
      </text>
    </comment>
    <comment ref="F30" authorId="0" shapeId="0" xr:uid="{FCDE9AC2-7D1E-40D4-BC98-EE573FC702A9}">
      <text>
        <r>
          <rPr>
            <sz val="10"/>
            <color indexed="81"/>
            <rFont val="Arial"/>
            <family val="2"/>
          </rPr>
          <t>This is the gain in the productivity of employees who are currently “disengaged” or “actively disengaged” in their work, but who would become “engaged” or “fully engaged” by participating in company sustainability-related projects and programs, within the time frame for this analysis. This could be a direct or indirect benefit from any sustainability-related project.
When a company's values and behaviors resonate with employee's values, employees may be more engaged, productive and innovative. Higher productivity results in the need for fewer new employees as the company grows.  Of all contributors to increased employee productivity, this is usually the largest. 
Work with Human Resources to confirm data sources, estimation methodology and assumptions.</t>
        </r>
      </text>
    </comment>
    <comment ref="F31" authorId="0" shapeId="0" xr:uid="{77C6D72F-4D2F-4ACA-9C15-617C80F6715B}">
      <text>
        <r>
          <rPr>
            <sz val="10"/>
            <color indexed="81"/>
            <rFont val="Arial"/>
            <family val="2"/>
          </rPr>
          <t>This is the gain in productivity of additional employees who would telecommute, as a direct or indirect result of your project. If your project is unlikely to have any impact on this factor, even indirectly, leave it as zero.
At least 40% of employees have jobs that are compatible with telecommuting, but less than 2% of employees work from home the majority of the time. About 80% of employees who could telecommute want to. Employees working at home, either occasionally or fulltime, experience fewer interruptions, practice better time management, and put in more hours by working when they would have been commuting. They also have fewer unscheduled absences to tend to personal or family matters and book less sick time. 
Work with Human Resources to confirm data sources, estimation methodology and assumptions.</t>
        </r>
      </text>
    </comment>
    <comment ref="F32" authorId="0" shapeId="0" xr:uid="{140E975B-D551-4DB0-A156-E577A47082FB}">
      <text>
        <r>
          <rPr>
            <sz val="10"/>
            <color indexed="81"/>
            <rFont val="Arial"/>
            <family val="2"/>
          </rPr>
          <t>This is the gain in productivity from employees who would spend less time on business trips, as a direct or indirect result of your project. If your project is unlikely to have any impact on this factor, even indirectly, leave it as zero.
The workforce may travel less in the future, because of concerns about rising fares, climate change, and work-life-balance. Reducing business travel for meetings with clients and colleagues and for business conferences and replacing it with teleconferencing and videoconferencing, frees up more productive time during the workday. Videoconferencing from home or office locations is widely available and effective, and provides significant co-benefits to reducing GHGs from travel and business travel expenses, which are accounted for separately.
Work with Human Resources to confirm data sources, estimation methodology and assumptions.</t>
        </r>
      </text>
    </comment>
    <comment ref="F33" authorId="0" shapeId="0" xr:uid="{1CD493BA-E666-42CC-B790-A47179476449}">
      <text>
        <r>
          <rPr>
            <sz val="10"/>
            <color indexed="81"/>
            <rFont val="Arial"/>
            <family val="2"/>
          </rPr>
          <t xml:space="preserve">
This is the gain in productivity from additional employees who would work in green buildings, within the time frame for this analysis. If your project is unlikely to have any impact on this factor, even indirectly, leave it as zero.
To reduce their energy and carbon expenses, many companies are retrofitting their building to “green” standards. Depending on the circumstances, studies of employee productivity before and after green retrofits have found that employees' productivity is 5-30% higher when working in green buildings. 
Work with Human Resources to confirm data sources, estimation methodology and assumptions.</t>
        </r>
      </text>
    </comment>
    <comment ref="F34" authorId="0" shapeId="0" xr:uid="{A48E80C0-DCF0-4587-A71A-6AAE26C768E5}">
      <text>
        <r>
          <rPr>
            <sz val="10"/>
            <color indexed="81"/>
            <rFont val="Arial"/>
            <family val="2"/>
          </rPr>
          <t>This is the gain in productivity from employees whose work requires collaboration with colleagues in other departments and with whom they work on sustainability-related projects and programs, within the time frame for this analysis. 
In many large organizations, working relationships between departments verge on dysfunctional. The more opportunities interdepartmental staff have to get to know each other and work together on common purposes, the better they develop interdepartmental esprit de corps. Working together on worthy environmental or social issues that they mutually care about helps to overcome interdepartmental friction as employees collaborate to accomplish worthy sustainability-related objectives. These cohesion-building opportunities have a beneficial spillover effect: departmental employees continue to collaborate outside sustainability projects and innovate together more effectively to improve the firm’s products, services and processes.
Work with Human Resources to confirm data sources, estimation methodology and assumptions.</t>
        </r>
      </text>
    </comment>
    <comment ref="F35" authorId="0" shapeId="0" xr:uid="{AE9FD444-0971-45FF-BE3A-BE5FBA29F3FE}">
      <text>
        <r>
          <rPr>
            <sz val="10"/>
            <color indexed="81"/>
            <rFont val="Arial"/>
            <family val="2"/>
          </rPr>
          <t>This is the gain in productivity of employees who would no longer be absent for unplanned reasons, as a direct or indirect result of your project. If your project is unlikely to have any impact on this factor, even indirectly, leave it as zero.
The disturbing news is that studies show unplanned absenteeism costs 2-9% of the payroll. The good news is that the same studies show that employers can influence approximately 60% of unplanned employee absenteeism, using smart sustainability-related human resources policies and programs to create a high-performing company culture.
Work with Human Resources to confirm data sources, estimation methodology and assumptions.</t>
        </r>
      </text>
    </comment>
    <comment ref="F36" authorId="0" shapeId="0" xr:uid="{3614C7AA-8529-4D5D-8B81-2F85D22FE53E}">
      <text>
        <r>
          <rPr>
            <sz val="10"/>
            <color indexed="81"/>
            <rFont val="Arial"/>
            <family val="2"/>
          </rPr>
          <t>Do a reasonableness check on this value with Human Resources and address any concerns.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F7" authorId="0" shapeId="0" xr:uid="{9D344FBD-FC73-4DBA-9BC3-8BAFBD536086}">
      <text>
        <r>
          <rPr>
            <sz val="10"/>
            <color indexed="81"/>
            <rFont val="Arial"/>
            <family val="2"/>
          </rPr>
          <t xml:space="preserve">This is the potential percentage increase in the value of company real estate resulting from the initiative.  
* Projects that reduce pollution or waste inside and outside company facilities may increase the value of the buildings and properties. 
* Projects related to climate change may include building retrofits. Buildings that are green may be worth more, especially because of the increased productivity of employees when working in green daylit buildings. 
* Projects that improve the well-being of employees and local communities (e.g., help improve education, health care, climate change-ready infrastructure, local economy, green spaces, etc.) may make the community a more attractive location for people and companies to locate, which could drive up the value of real estate in the community, including the value of the company's facilities. 
Work with Finance to document data sources, estimation methodology and assumptions.
</t>
        </r>
      </text>
    </comment>
    <comment ref="F8" authorId="0" shapeId="0" xr:uid="{6592C02A-80DB-40D7-818D-A7FFC28062D6}">
      <text>
        <r>
          <rPr>
            <sz val="10"/>
            <color indexed="81"/>
            <rFont val="Arial"/>
            <family val="2"/>
          </rPr>
          <t>This is the potential percentage increase in the value of these company assets resulting from the initiative.  Projects that include replacing company-owned vehicles or fleets with more energy-efficient electric vehicles will increase the value of these assets. 
Work with Finance to document data sources, estimation methodology and assumptions.</t>
        </r>
      </text>
    </comment>
    <comment ref="F9" authorId="0" shapeId="0" xr:uid="{187D7233-8A8B-417D-B05B-9747862800E5}">
      <text>
        <r>
          <rPr>
            <sz val="10"/>
            <color indexed="81"/>
            <rFont val="Arial"/>
            <family val="2"/>
          </rPr>
          <t>This is the potential percentage increase in the value of these company assets resulting from the initiative. Projects that include replacing company-owned equipment with more energy-efficient electric equipment will increase the value of these assets. 
Work with Finance to document data sources, estimation methodology and assumptions.</t>
        </r>
      </text>
    </comment>
    <comment ref="F10" authorId="0" shapeId="0" xr:uid="{A703067E-B134-441D-9C6A-E4521D80493B}">
      <text>
        <r>
          <rPr>
            <sz val="10"/>
            <color indexed="81"/>
            <rFont val="Arial"/>
            <family val="2"/>
          </rPr>
          <t>The potential percentage increase in the value of these company assets resulting from the initiative. 
Several studies show how attention to material CSR / sustainability areas strongly correlates with higher share price / market value. By selecting companies that perform well on material environmental and social issues, companies may increase the value of their investment portfolios. 
Work with Finance to document data sources, estimation methodology and assumptions.</t>
        </r>
      </text>
    </comment>
    <comment ref="F11" authorId="0" shapeId="0" xr:uid="{55D82197-3B87-433B-B136-5A92173518B9}">
      <text>
        <r>
          <rPr>
            <sz val="10"/>
            <color indexed="81"/>
            <rFont val="Arial"/>
            <family val="2"/>
          </rPr>
          <t xml:space="preserve">Brainstorm with Finance to identify impacts, both positive and negative, on other assets. </t>
        </r>
      </text>
    </comment>
    <comment ref="F12" authorId="0" shapeId="0" xr:uid="{B019B501-7393-40DF-ABED-851A0ADCDE21}">
      <text>
        <r>
          <rPr>
            <sz val="10"/>
            <color indexed="81"/>
            <rFont val="Arial"/>
            <family val="2"/>
          </rPr>
          <t>Do a reasonableness check on this value with Finance and address any concerns.</t>
        </r>
      </text>
    </comment>
    <comment ref="F15" authorId="0" shapeId="0" xr:uid="{5C3405F3-0D35-45F0-92B1-C17187D83793}">
      <text>
        <r>
          <rPr>
            <sz val="10"/>
            <color indexed="81"/>
            <rFont val="Arial"/>
            <family val="2"/>
          </rPr>
          <t>This is the potential percentage increase in the market value or capitalization of the company resulting from the initiative. 
Several studies show how attention to material CSR / sustainability areas strongly correlates with higher share price / market value. By performing well on material sustainability issues, companies may increase their market value. 
Work with Finance to document data sources, estimation methodology and assumptions.</t>
        </r>
      </text>
    </comment>
    <comment ref="F16" authorId="0" shapeId="0" xr:uid="{619FE59F-CE65-4F02-8172-3278A7B92E76}">
      <text>
        <r>
          <rPr>
            <sz val="10"/>
            <color indexed="81"/>
            <rFont val="Arial"/>
            <family val="2"/>
          </rPr>
          <t>Do a reasonableness check on this value with Finance and address any concerns.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G7" authorId="0" shapeId="0" xr:uid="{3DD2A193-EE49-4E40-A9F4-1909F6913E6F}">
      <text>
        <r>
          <rPr>
            <sz val="10"/>
            <color indexed="81"/>
            <rFont val="Arial"/>
            <family val="2"/>
          </rPr>
          <t>This is the flip side of potential growth for this revenue stream, if the project is not approved. It anticipates revenue erosion due to customer reaction to the company not doing the sustainability-related project, factored by the probability of the erosion happening during the evaluation period. 
Estimating this risk is a collaborative effort with the Marketing department. Document data sources, estimation methodology and assumptions.</t>
        </r>
      </text>
    </comment>
    <comment ref="G8" authorId="0" shapeId="0" xr:uid="{375F3F32-C667-43F6-BE56-D7233CC7E555}">
      <text>
        <r>
          <rPr>
            <sz val="10"/>
            <color indexed="81"/>
            <rFont val="Arial"/>
            <family val="2"/>
          </rPr>
          <t>This is the flip side of potential growth for this revenue stream, if the project is not approved. It anticipates revenue erosion if the project would have improved sustainability attributes of products, factored by the probability of the erosion happening during the evaluation period. 
Estimating this risk is a collaborative effort with the Marketing department. Document data sources, estimation methodology and assumptions.</t>
        </r>
      </text>
    </comment>
    <comment ref="G9" authorId="0" shapeId="0" xr:uid="{C927BD7F-3E83-4FFD-95B6-4DD08437B3AC}">
      <text>
        <r>
          <rPr>
            <sz val="10"/>
            <color indexed="81"/>
            <rFont val="Arial"/>
            <family val="2"/>
          </rPr>
          <t>This is the flip side of potential growth for this revenue stream, if the project is not approved. It anticipates revenue erosion if the project would have created innovative service and financing options, factored by the probability of the erosion happening during the evaluation period. 
Estimating this risk is a collaborative effort with the Marketing department. Document data sources, estimation methodology and assumptions.</t>
        </r>
      </text>
    </comment>
    <comment ref="G10" authorId="0" shapeId="0" xr:uid="{2AC6FC7D-F806-44A0-B37D-36DDD92DCF4C}">
      <text>
        <r>
          <rPr>
            <sz val="10"/>
            <color indexed="81"/>
            <rFont val="Arial"/>
            <family val="2"/>
          </rPr>
          <t>This is the flip side of potential growth for this revenue stream, if the project is not approved. It anticipates revenue erosion due to erosion of goodwill with the community and local authorities, factored by the probability of the erosion happening during the evaluation period. 
Estimating this risk is a collaborative effort with the Marketing department. Document data sources, estimation methodology and assumptions.</t>
        </r>
      </text>
    </comment>
    <comment ref="G11" authorId="0" shapeId="0" xr:uid="{E17671D1-E384-46D6-BB6F-68C341B9BE3B}">
      <text>
        <r>
          <rPr>
            <sz val="10"/>
            <color indexed="81"/>
            <rFont val="Arial"/>
            <family val="2"/>
          </rPr>
          <t>Identifying and estimating this additional risk to revenue is a collaborative effort with the Marketing department. Document data sources, estimation methodology and assumptions.</t>
        </r>
      </text>
    </comment>
    <comment ref="G12" authorId="0" shapeId="0" xr:uid="{8E253BC6-DE2B-4492-863F-778522D44E20}">
      <text>
        <r>
          <rPr>
            <sz val="10"/>
            <color indexed="81"/>
            <rFont val="Arial"/>
            <family val="2"/>
          </rPr>
          <t>This is the amount of revenue that is could be eroded, if the project is not approved. To be very conservative, we assume that the percentage of lost revenue that would be subtracted from the free cash flow is the same as the percentage of today's revenue that contributes to profit, or today's Profit Percent." 
If Finance agrees that more revenue could or should be counted in the free cash flow calculation, do so. For example, sale of waste or carbon credits does not incur the usual overhead expenses associated with product sales. 
Work with Finance to document data sources, estimation methodology and assumptions.</t>
        </r>
      </text>
    </comment>
    <comment ref="G17" authorId="0" shapeId="0" xr:uid="{9EE5BA1B-8335-41A8-8EC5-C08D0FF8FF64}">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Operations department. Document data sources, estimation methodology and assumptions.</t>
        </r>
      </text>
    </comment>
    <comment ref="G18" authorId="0" shapeId="0" xr:uid="{C3C594A5-8A53-4295-A25D-63F633331C05}">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Operations department. Document data sources, estimation methodology and assumptions.</t>
        </r>
      </text>
    </comment>
    <comment ref="G19" authorId="0" shapeId="0" xr:uid="{9801B17C-A99C-4445-B9C9-F3A38EBA2D78}">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Operations department. Document data sources, estimation methodology and assumptions.</t>
        </r>
      </text>
    </comment>
    <comment ref="G20" authorId="0" shapeId="0" xr:uid="{3E57F5B7-B6D9-440C-B8F7-D2459653095D}">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Operations department. Document data sources, estimation methodology and assumptions.</t>
        </r>
      </text>
    </comment>
    <comment ref="G21" authorId="0" shapeId="0" xr:uid="{5F511B9B-6D56-4BDA-A4D1-69BC7ACDAF7D}">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Operations department. Document data sources, estimation methodology and assumptions.</t>
        </r>
      </text>
    </comment>
    <comment ref="G22" authorId="0" shapeId="0" xr:uid="{E6F2847F-F10A-4F6D-A190-381431047254}">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Operations department. Document data sources, estimation methodology and assumptions.</t>
        </r>
      </text>
    </comment>
    <comment ref="G23" authorId="0" shapeId="0" xr:uid="{300F9755-987E-4CAB-AEAA-0D22A75A80B4}">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Operations department. Document data sources, estimation methodology and assumptions.</t>
        </r>
      </text>
    </comment>
    <comment ref="G24" authorId="0" shapeId="0" xr:uid="{7BE738A2-9299-4CE3-8924-A49974832862}">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Operations department. Document data sources, estimation methodology and assumptions.</t>
        </r>
      </text>
    </comment>
    <comment ref="G25" authorId="0" shapeId="0" xr:uid="{19976791-72D8-4FBC-A7FC-6AA97CCB7BB6}">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Operations department. Document data sources, estimation methodology and assumptions.</t>
        </r>
      </text>
    </comment>
    <comment ref="G26" authorId="0" shapeId="0" xr:uid="{3005503C-D1A3-417B-9EAB-7D8948D9D7AC}">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Finance department. Document data sources, estimation methodology and assumptions.</t>
        </r>
      </text>
    </comment>
    <comment ref="G27" authorId="0" shapeId="0" xr:uid="{904FBDEF-D0D2-46E0-AC13-F5EB829E37E4}">
      <text>
        <r>
          <rPr>
            <sz val="10"/>
            <color indexed="81"/>
            <rFont val="Arial"/>
            <family val="2"/>
          </rPr>
          <t>This is the flip side of potential savings for this expense, if the project is not approved. It anticipates increases in this expense, factored by the probability of the increase happening during the evaluation period. 
Estimating this risk is a collaborative effort with the Legal department. Document data sources, estimation methodology and assumptions.</t>
        </r>
      </text>
    </comment>
    <comment ref="G28" authorId="0" shapeId="0" xr:uid="{0B4CE16B-6D39-4852-9C4F-AB4FA576DF9A}">
      <text>
        <r>
          <rPr>
            <sz val="10"/>
            <color indexed="81"/>
            <rFont val="Arial"/>
            <family val="2"/>
          </rPr>
          <t>Identifying and estimating this risk is a collaborative effort with the Operations department. Document data sources, estimation methodology and assumptions.</t>
        </r>
      </text>
    </comment>
    <comment ref="G29" authorId="0" shapeId="0" xr:uid="{A54E0CD6-A523-4BA8-B5D7-2A742EF65E6A}">
      <text>
        <r>
          <rPr>
            <sz val="10"/>
            <color indexed="81"/>
            <rFont val="Arial"/>
            <family val="2"/>
          </rPr>
          <t>Verify these estimates with the Operations, Finance and other appropriate departments.</t>
        </r>
      </text>
    </comment>
    <comment ref="G32" authorId="0" shapeId="0" xr:uid="{275CC916-3D30-45E4-B8B0-055DCFA155AB}">
      <text>
        <r>
          <rPr>
            <sz val="10"/>
            <color indexed="81"/>
            <rFont val="Arial"/>
            <family val="2"/>
          </rPr>
          <t>This is the flip side of potential savings for this expense, if the project is not approved. It anticipates increases in this expense, due to new hires' disappointment that the company did not approve the project, factored by the probability of the increase happening during the evaluation period. 
Estimating this risk is a collaborative effort with the Human Resources department. Document data sources, estimation methodology and assumptions.</t>
        </r>
      </text>
    </comment>
    <comment ref="G33" authorId="0" shapeId="0" xr:uid="{42BCBAE1-8B63-4F48-B9CA-605E717ABCD4}">
      <text>
        <r>
          <rPr>
            <sz val="10"/>
            <color indexed="81"/>
            <rFont val="Arial"/>
            <family val="2"/>
          </rPr>
          <t>This is the flip side of potential savings for this expense, if the project is not approved. It anticipates increases in this expense, due to employees' disappointment that the company did not approve the project, factored by the probability of the increase happening during the evaluation period. 
Estimating this risk is a collaborative effort with the Human Resources department. Document data sources, estimation methodology and assumptions.</t>
        </r>
      </text>
    </comment>
    <comment ref="G34" authorId="0" shapeId="0" xr:uid="{239C2C4F-398C-40B5-B851-1FFCFD7FA696}">
      <text>
        <r>
          <rPr>
            <sz val="10"/>
            <color indexed="81"/>
            <rFont val="Arial"/>
            <family val="2"/>
          </rPr>
          <t>This is the flip side of potential productivity gains, if the project is not approved. It anticipates a decrease in employee productivity, due to employees' disappointment that the company did not approve the project, factored by the probability of the disengagement  happening during the evaluation period. 
Estimating this risk is a collaborative effort with the Human Resources department. Document data sources, estimation methodology and assumptions.</t>
        </r>
      </text>
    </comment>
    <comment ref="G35" authorId="0" shapeId="0" xr:uid="{35C33749-1C9E-469E-A73D-FBC8396A26ED}">
      <text>
        <r>
          <rPr>
            <sz val="10"/>
            <color indexed="81"/>
            <rFont val="Arial"/>
            <family val="2"/>
          </rPr>
          <t>Verify these estimates with the Human Resources department.</t>
        </r>
      </text>
    </comment>
    <comment ref="G38" authorId="0" shapeId="0" xr:uid="{78977683-7458-406E-AA40-4DD46A15A134}">
      <text>
        <r>
          <rPr>
            <sz val="10"/>
            <color indexed="81"/>
            <rFont val="Arial"/>
            <family val="2"/>
          </rPr>
          <t xml:space="preserve">This is the potential higher interest rate charged to the company on long-term loans, due to the company reputation with lenders for not approving a sustainability-related project.  Companies with poor sustainability track records may be considered risky by lenders who value well-governed sustainable companies, since the risk of them not being able to repay the loan is lower.
Work with Finance to document data sources, estimation methodology and assumptions.
</t>
        </r>
      </text>
    </comment>
    <comment ref="G39" authorId="0" shapeId="0" xr:uid="{1BEBA36A-405E-436D-B62D-EBCD3B743F04}">
      <text>
        <r>
          <rPr>
            <sz val="10"/>
            <color indexed="81"/>
            <rFont val="Arial"/>
            <family val="2"/>
          </rPr>
          <t>Verify this estimate with the  Finance department.</t>
        </r>
      </text>
    </comment>
    <comment ref="G42" authorId="0" shapeId="0" xr:uid="{D5086750-7810-4023-BC3F-319B49B307FA}">
      <text>
        <r>
          <rPr>
            <sz val="10"/>
            <color indexed="81"/>
            <rFont val="Arial"/>
            <family val="2"/>
          </rPr>
          <t>This is the flip side of potential increase n the value of these assets, if the project is not approved. It anticipates assets being worth less without this project, factored by the probability of the devaluation happening during the evaluation period. 
Estimating this risk is a collaborative effort with the Finance department. Document data sources, estimation methodology and assumptions.</t>
        </r>
      </text>
    </comment>
    <comment ref="G47" authorId="0" shapeId="0" xr:uid="{995BA7BD-5DDE-40A8-A383-E056D7462714}">
      <text>
        <r>
          <rPr>
            <sz val="10"/>
            <color indexed="81"/>
            <rFont val="Arial"/>
            <family val="2"/>
          </rPr>
          <t>Verify these estimates with the  Finance department.</t>
        </r>
      </text>
    </comment>
    <comment ref="G50" authorId="0" shapeId="0" xr:uid="{4C7615F0-52F5-4FB1-9472-114F35114DB3}">
      <text>
        <r>
          <rPr>
            <sz val="10"/>
            <color indexed="81"/>
            <rFont val="Arial"/>
            <family val="2"/>
          </rPr>
          <t xml:space="preserve">This is the potential impact of the stock price, due to a lowered company reputation with investors for not approving a sustainability-related project.  Companies with poor sustainability track records may be considered risky investments by investors who value well-governed sustainable companies.
Work with Finance to document data sources, estimation methodology and assumptions.
</t>
        </r>
      </text>
    </comment>
    <comment ref="G51" authorId="0" shapeId="0" xr:uid="{C906CFEA-52E2-41B7-B50C-C04BCE39F06A}">
      <text>
        <r>
          <rPr>
            <sz val="10"/>
            <color indexed="81"/>
            <rFont val="Arial"/>
            <family val="2"/>
          </rPr>
          <t>Verify this estimate with the Finance department.</t>
        </r>
      </text>
    </comment>
    <comment ref="B53" authorId="0" shapeId="0" xr:uid="{00000000-0006-0000-0600-00001A000000}">
      <text>
        <r>
          <rPr>
            <sz val="11"/>
            <color indexed="81"/>
            <rFont val="Tahoma"/>
            <family val="2"/>
          </rPr>
          <t xml:space="preserve">
These are risk that have not been accounted for through other assumptions used in the workbook.
* Risks if the project does not meet expectations, is delayed, has costs overruns, or meets expectations at first but fails later.
* Risks if the project succeeds, but causes unforeseen negative "collateral" impacts in other areas. </t>
        </r>
      </text>
    </comment>
    <comment ref="G54" authorId="0" shapeId="0" xr:uid="{CD10E8E6-C75A-45B3-9500-A82A2521ADDA}">
      <text>
        <r>
          <rPr>
            <sz val="10"/>
            <color indexed="81"/>
            <rFont val="Arial"/>
            <family val="2"/>
          </rPr>
          <t>This is the amount of revenue that could be in jeopardy if this project fails or is delayed, and / or how much other revenue streams might be eroded if the initiative is unsuccessful. It considers trends, risks or uncertainties that could jeopardize the project and the resulting impacts on company revenue streams.
Estimating this risk is a collaborative effort with the Marketing department. Document data sources, estimation methodology and assumptions.</t>
        </r>
      </text>
    </comment>
    <comment ref="G55" authorId="0" shapeId="0" xr:uid="{24095E9B-5D41-49C1-AAD4-723E5B493F32}">
      <text>
        <r>
          <rPr>
            <sz val="10"/>
            <color indexed="81"/>
            <rFont val="Arial"/>
            <family val="2"/>
          </rPr>
          <t>The project may encounter budget overruns or expensive delays. If the company has had experience with cost overruns or missed deadlines on other similar projects, use that experience to make the estimation of the size of the contingency fund to set aside for this project. Stuff happens. This line item quantifies the potential extra expense / cost if it does.
Some companies may use sophisticated methodologies to assess these kinds of risks, such as a Monte Carlo simulation. That approach involves determining the impact of the identified risks by running simulations to identify the range of possible outcomes for various scenarios. 
Estimating this risk is a collaborative effort with the Finance department. Document data sources, estimation methodology and assumptions.</t>
        </r>
      </text>
    </comment>
    <comment ref="G56" authorId="0" shapeId="0" xr:uid="{D452C0B3-78A8-41B6-A9AA-4E5773BEAA52}">
      <text>
        <r>
          <rPr>
            <sz val="10"/>
            <color indexed="81"/>
            <rFont val="Arial"/>
            <family val="2"/>
          </rPr>
          <t>This is the flip side of potential productivity gains and less attrition, if the project is not successful. Employees may feel strongly enough about the positive or negative ramifications of the project that they will leave if the project fails, or stay and be less engaged / productive.
Estimating this risk is a collaborative effort with the Human Resources department. Document data sources, estimation methodology and assumptions.</t>
        </r>
      </text>
    </comment>
    <comment ref="G57" authorId="0" shapeId="0" xr:uid="{6C3F0314-DA53-4952-9C44-D80785CC331E}">
      <text>
        <r>
          <rPr>
            <sz val="10"/>
            <color indexed="81"/>
            <rFont val="Arial"/>
            <family val="2"/>
          </rPr>
          <t>This is the devaluation of company assets if projects in the project  fails. Buildings, property, or equipment might be left in a state of disrepair if the project fails, and would be worth less as a result. 
Estimating this risk is a collaborative effort with the Finance department. Document data sources, estimation methodology and assumptions.</t>
        </r>
      </text>
    </comment>
    <comment ref="G58" authorId="0" shapeId="0" xr:uid="{15751B7A-9655-4EF1-B6CA-AD098B67F598}">
      <text>
        <r>
          <rPr>
            <sz val="10"/>
            <color indexed="81"/>
            <rFont val="Arial"/>
            <family val="2"/>
          </rPr>
          <t>This is the loss of company market value if the initiative fails. Investors may interpret failure as a sign of poor governance, or failed action on issues that they care about, and devalue the company's stock accordingly. 
Estimating this risk is a collaborative effort with the Shareholder Relations and Finance departments. Document data sources, estimation methodology and assumptions.</t>
        </r>
      </text>
    </comment>
    <comment ref="G59" authorId="0" shapeId="0" xr:uid="{2FB1BD96-115A-428C-B8D6-577F30FDF042}">
      <text>
        <r>
          <rPr>
            <sz val="10"/>
            <color indexed="81"/>
            <rFont val="Arial"/>
            <family val="2"/>
          </rPr>
          <t>Identifying and estimating this risk is a collaborative effort with other departments. Document data sources, estimation methodology and assumptions.</t>
        </r>
      </text>
    </comment>
    <comment ref="G60" authorId="0" shapeId="0" xr:uid="{8BFB757F-DE3B-40BF-A214-E0A07DE4D538}">
      <text>
        <r>
          <rPr>
            <sz val="10"/>
            <color indexed="81"/>
            <rFont val="Arial"/>
            <family val="2"/>
          </rPr>
          <t>Verify these estimates with appropriate departments.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H7" authorId="0" shapeId="0" xr:uid="{42A94399-D5CC-40B6-9D76-33BE6CA4E352}">
      <text>
        <r>
          <rPr>
            <sz val="10"/>
            <color indexed="81"/>
            <rFont val="Arial"/>
            <family val="2"/>
          </rPr>
          <t>These add up to what the project will cost.
Document data sources, estimation methodology and assumptions.</t>
        </r>
      </text>
    </comment>
    <comment ref="H14" authorId="0" shapeId="0" xr:uid="{7CC8CB93-EB53-4D48-A9E4-26973061FACB}">
      <text>
        <r>
          <rPr>
            <sz val="10"/>
            <color indexed="81"/>
            <rFont val="Arial"/>
            <family val="2"/>
          </rPr>
          <t>Do a reasonable check on this number with  Finance and document any concerns</t>
        </r>
      </text>
    </comment>
    <comment ref="B17" authorId="0" shapeId="0" xr:uid="{D01E3D86-1AA5-4620-A510-50C73C54E141}">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 xml:space="preserve">Grants, subsidies, rebates and other incentives may be available from municipal, provincial / state and federal governments for some sustainability projects. </t>
        </r>
      </text>
    </comment>
    <comment ref="H17" authorId="0" shapeId="0" xr:uid="{D50B497A-25D2-4AFC-9A2B-42CB8E05A85C}">
      <text>
        <r>
          <rPr>
            <sz val="10"/>
            <color indexed="81"/>
            <rFont val="Arial"/>
            <family val="2"/>
          </rPr>
          <t xml:space="preserve">Grants, subsidies, rebates and other incentives may be available from municipal, provincial / state and federal governments for some sustainability projects. </t>
        </r>
      </text>
    </comment>
    <comment ref="B18" authorId="0" shapeId="0" xr:uid="{30E06DF4-FFDC-48F6-B3ED-1B62FCEBBFD0}">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Some sustainability projects may qualify for financial assistance available to projects that benefit the community.</t>
        </r>
      </text>
    </comment>
    <comment ref="H18" authorId="0" shapeId="0" xr:uid="{2D832053-4D29-44DF-AD99-AF949E0FB1F4}">
      <text>
        <r>
          <rPr>
            <sz val="10"/>
            <color indexed="81"/>
            <rFont val="Arial"/>
            <family val="2"/>
          </rPr>
          <t>Some sustainability projects may qualify for financial assistance available to projects that benefit the community.</t>
        </r>
      </text>
    </comment>
    <comment ref="B19" authorId="0" shapeId="0" xr:uid="{5F76C48F-8054-47AC-8C99-96AE5387E9FD}">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Depending on the company size, sector, maturity and business model, funds for some sustainability projects may be provided by crowdfunding, contest awards, angel investors, NGOs, venture capitalists, trade associations, or microfinancing.</t>
        </r>
      </text>
    </comment>
    <comment ref="H19" authorId="0" shapeId="0" xr:uid="{C36B272B-78DE-4555-9FA2-5427C27ADEAA}">
      <text>
        <r>
          <rPr>
            <sz val="10"/>
            <color indexed="81"/>
            <rFont val="Arial"/>
            <family val="2"/>
          </rPr>
          <t>Depending on the company size, sector, maturity and business model, funds for some sustainability projects may be provided by crowdfunding, contest awards, angel investors, NGOs, venture capitalists, trade associations, or microfinancing.</t>
        </r>
      </text>
    </comment>
    <comment ref="B20" authorId="0" shapeId="0" xr:uid="{C84CFDD1-FAFE-4F27-A6B6-E5A5CBB7F194}">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Bonds issued in support of some sustainability projects may qualify as green bonds which provide tax exemption and tax credits to investors.</t>
        </r>
      </text>
    </comment>
    <comment ref="H20" authorId="0" shapeId="0" xr:uid="{01F73ECB-63E7-479E-A212-E22F12BF65B8}">
      <text>
        <r>
          <rPr>
            <sz val="10"/>
            <color indexed="81"/>
            <rFont val="Arial"/>
            <family val="2"/>
          </rPr>
          <t>Bonds issued in support of some sustainability projects may qualify as green bonds which provide tax exemption and tax credits to investors.</t>
        </r>
      </text>
    </comment>
    <comment ref="B21" authorId="0" shapeId="0" xr:uid="{90B38564-AA3F-4F5D-A8D9-FD7E1E309D2E}">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 xml:space="preserve">The projects may attract impact investors seeking sustainability leaders </t>
        </r>
      </text>
    </comment>
    <comment ref="H21" authorId="0" shapeId="0" xr:uid="{7B522CB5-051C-4E3E-9680-D44E9BF2796C}">
      <text>
        <r>
          <rPr>
            <sz val="10"/>
            <color indexed="81"/>
            <rFont val="Arial"/>
            <family val="2"/>
          </rPr>
          <t xml:space="preserve">The projects may attract impact investors seeking sustainability leaders. </t>
        </r>
      </text>
    </comment>
    <comment ref="B22" authorId="0" shapeId="0" xr:uid="{3E9FCCCB-8FD3-47F1-9E58-7DC2DD35CBAB}">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Zero-down solar options avoid upfront costs: solar leases, power purchase agreements (PPAs), and solar loans; may also be available for wind installations</t>
        </r>
      </text>
    </comment>
    <comment ref="H22" authorId="0" shapeId="0" xr:uid="{7693835D-3E71-4CBF-88AF-77EAB41E9F20}">
      <text>
        <r>
          <rPr>
            <sz val="10"/>
            <color indexed="81"/>
            <rFont val="Arial"/>
            <family val="2"/>
          </rPr>
          <t>e.g., Zero-down solar options avoid upfront costs: solar leases, power purchase agreements (PPAs), and solar loans; may also be available for wind installations</t>
        </r>
      </text>
    </comment>
    <comment ref="B23" authorId="0" shapeId="0" xr:uid="{276ECC22-DB83-4593-A0B8-AC962CB1B894}">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 xml:space="preserve">The company may be eligible for a preferred borrowing rate as a responsible sustainable company </t>
        </r>
      </text>
    </comment>
    <comment ref="H23" authorId="0" shapeId="0" xr:uid="{850438DD-A37E-4E91-BBAB-1F4AAA075E1A}">
      <text>
        <r>
          <rPr>
            <sz val="10"/>
            <color indexed="81"/>
            <rFont val="Arial"/>
            <family val="2"/>
          </rPr>
          <t xml:space="preserve">The company may be eligible for a preferred borrowing rate as a responsible sustainable company. </t>
        </r>
      </text>
    </comment>
    <comment ref="B24" authorId="0" shapeId="0" xr:uid="{12F3A3C8-74F0-44B5-BBE7-02D0EA880B63}">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Multiple sustainability projects may be staged so that the payback from early projects can be used to fund subsequent projects.</t>
        </r>
      </text>
    </comment>
    <comment ref="H24" authorId="0" shapeId="0" xr:uid="{1EEB87C8-4BD8-42D9-AF52-895C60B49DE5}">
      <text>
        <r>
          <rPr>
            <sz val="10"/>
            <color indexed="81"/>
            <rFont val="Arial"/>
            <family val="2"/>
          </rPr>
          <t>Multiple sustainability projects may be staged so that the payback from early projects can be used to fund subsequent projects.</t>
        </r>
      </text>
    </comment>
    <comment ref="B25" authorId="0" shapeId="0" xr:uid="{2132A372-EA42-4A85-8743-F128881B0168}">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 xml:space="preserve">Use proceeds from the sale or trade-in of obsolete company-owned equipment / vehicles / facilities and divestitures of company divisions or subsidiaries. </t>
        </r>
      </text>
    </comment>
    <comment ref="H25" authorId="0" shapeId="0" xr:uid="{A02717FE-413A-4424-9A06-B199E1C3B67E}">
      <text>
        <r>
          <rPr>
            <sz val="10"/>
            <color indexed="81"/>
            <rFont val="Arial"/>
            <family val="2"/>
          </rPr>
          <t xml:space="preserve">Use proceeds from the sale or trade-in of obsolete company-owned equipment / vehicles / facilities and divestitures of company divisions or subsidiaries. </t>
        </r>
      </text>
    </comment>
    <comment ref="B26" authorId="0" shapeId="0" xr:uid="{62ED1706-D8A7-4657-A978-696A5FFBD8CA}">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 xml:space="preserve">Some sustainability projects or tasks may be funded within current budget reallocations or other creative financing and accounting approaches. </t>
        </r>
      </text>
    </comment>
    <comment ref="H26" authorId="0" shapeId="0" xr:uid="{8C72CEE0-E4B1-4CC4-9118-F93BF6C08753}">
      <text>
        <r>
          <rPr>
            <sz val="10"/>
            <color indexed="81"/>
            <rFont val="Arial"/>
            <family val="2"/>
          </rPr>
          <t xml:space="preserve">Some sustainability projects or tasks may be funded within current budget reallocations or other creative financing and accounting approaches. </t>
        </r>
      </text>
    </comment>
    <comment ref="B27" authorId="0" shapeId="0" xr:uid="{214DF84B-98B7-4E5C-8101-CA2A0E31CE64}">
      <text>
        <r>
          <rPr>
            <i/>
            <sz val="11"/>
            <color indexed="81"/>
            <rFont val="Arial"/>
            <family val="2"/>
          </rPr>
          <t xml:space="preserve">
</t>
        </r>
        <r>
          <rPr>
            <b/>
            <i/>
            <sz val="11"/>
            <color indexed="81"/>
            <rFont val="Arial"/>
            <family val="2"/>
          </rPr>
          <t>Description:</t>
        </r>
        <r>
          <rPr>
            <b/>
            <sz val="11"/>
            <color indexed="81"/>
            <rFont val="Arial"/>
            <family val="2"/>
          </rPr>
          <t xml:space="preserve"> 
* </t>
        </r>
        <r>
          <rPr>
            <sz val="11"/>
            <color indexed="81"/>
            <rFont val="Arial"/>
            <family val="2"/>
          </rPr>
          <t>The urgency associated with some sustainability issues may qualify projects for use of company capital reserves.</t>
        </r>
      </text>
    </comment>
    <comment ref="H27" authorId="0" shapeId="0" xr:uid="{611ED887-1504-4730-8384-F7F5721089B7}">
      <text>
        <r>
          <rPr>
            <sz val="10"/>
            <color indexed="81"/>
            <rFont val="Arial"/>
            <family val="2"/>
          </rPr>
          <t>The urgency associated with some sustainability issues may qualify projects for use of company capital reserves.</t>
        </r>
      </text>
    </comment>
    <comment ref="H28" authorId="0" shapeId="0" xr:uid="{26BE3379-7F84-48D0-8418-00F8A416FA24}">
      <text>
        <r>
          <rPr>
            <sz val="10"/>
            <color indexed="81"/>
            <rFont val="Arial"/>
            <family val="2"/>
          </rPr>
          <t>Be creative.</t>
        </r>
      </text>
    </comment>
    <comment ref="H29" authorId="0" shapeId="0" xr:uid="{F450416F-76F6-4840-9CEC-5CE0842C52FD}">
      <text>
        <r>
          <rPr>
            <sz val="10"/>
            <color indexed="81"/>
            <rFont val="Arial"/>
            <family val="2"/>
          </rPr>
          <t>Most of these should be from outside sources</t>
        </r>
      </text>
    </comment>
    <comment ref="H30" authorId="0" shapeId="0" xr:uid="{538969BA-AD78-4CA5-BF65-98AC4579CD1B}">
      <text>
        <r>
          <rPr>
            <sz val="10"/>
            <color indexed="81"/>
            <rFont val="Arial"/>
            <family val="2"/>
          </rPr>
          <t>Do a reasonable check on this number with  Finance and document any concerns</t>
        </r>
      </text>
    </comment>
    <comment ref="I46" authorId="0" shapeId="0" xr:uid="{9983FBA2-8380-4DC2-9664-C42EE3250C25}">
      <text>
        <r>
          <rPr>
            <sz val="10"/>
            <color indexed="81"/>
            <rFont val="Arial"/>
            <family val="2"/>
          </rPr>
          <t xml:space="preserve">
The discount rate is used in the Net Present Value (NPV) calculations. 
Use whatever discount rate is normally used by the Finance department in NPV calculations.</t>
        </r>
      </text>
    </comment>
  </commentList>
</comments>
</file>

<file path=xl/sharedStrings.xml><?xml version="1.0" encoding="utf-8"?>
<sst xmlns="http://schemas.openxmlformats.org/spreadsheetml/2006/main" count="859" uniqueCount="559">
  <si>
    <t>% Change</t>
  </si>
  <si>
    <t>% Productivity Gain for Affected Employees</t>
  </si>
  <si>
    <t>% of Employees Affected</t>
  </si>
  <si>
    <t>Payroll Savings Equivalent</t>
  </si>
  <si>
    <t>Total onetime capital expenditure (CAPEX)</t>
  </si>
  <si>
    <t>Net annual cash flow</t>
  </si>
  <si>
    <t>Cumulative totals</t>
  </si>
  <si>
    <t>Potential increase in asset values</t>
  </si>
  <si>
    <t>Change</t>
  </si>
  <si>
    <t>Current value</t>
  </si>
  <si>
    <t>% Impact</t>
  </si>
  <si>
    <t>% Probability  
within timeframe</t>
  </si>
  <si>
    <t>Amount at risk</t>
  </si>
  <si>
    <t>Potential Impact</t>
  </si>
  <si>
    <t>Potential Risk</t>
  </si>
  <si>
    <t>Value of higher productivity from employees</t>
  </si>
  <si>
    <t>Annual Totals</t>
  </si>
  <si>
    <t>Year 1
% and amount</t>
  </si>
  <si>
    <t>Year 2
% and amount</t>
  </si>
  <si>
    <t>Year 3
% and amount</t>
  </si>
  <si>
    <t>Year 4
% and amount</t>
  </si>
  <si>
    <t>Year 5
% and amount</t>
  </si>
  <si>
    <t>Contingency risks</t>
  </si>
  <si>
    <t>Gross revenue growth</t>
  </si>
  <si>
    <t>Discount rate used in the NPV calculation</t>
  </si>
  <si>
    <t>% Savings</t>
  </si>
  <si>
    <t>Hiring and attrition savings</t>
  </si>
  <si>
    <t>% Growth</t>
  </si>
  <si>
    <t>Increase</t>
  </si>
  <si>
    <t>Asset value increase</t>
  </si>
  <si>
    <t xml:space="preserve">Market value increase </t>
  </si>
  <si>
    <t>Net present value (NPV)</t>
  </si>
  <si>
    <t>Internal rate of return (IRR)</t>
  </si>
  <si>
    <t>{"IsHide":false,"HiddenInExcel":false,"SheetId":-1,"Name":"CAPEX Request Form","Guid":"XYJZYM","Index":1,"VisibleRange":"","SheetTheme":{"TabColor":"","BodyColor":"","BodyImage":""}}</t>
  </si>
  <si>
    <t xml:space="preserve"> Notes:</t>
  </si>
  <si>
    <t>_Ctrl_1</t>
  </si>
  <si>
    <t>_Ctrl_2</t>
  </si>
  <si>
    <t>_Ctrl_3</t>
  </si>
  <si>
    <t>_Ctrl_4</t>
  </si>
  <si>
    <t>_Ctrl_5</t>
  </si>
  <si>
    <t>{"WidgetClassification":0,"State":1,"IsRequired":false,"IsMultiline":true,"IsHidden":false,"Placeholder":"","InputType":0,"Rows":3,"IsMergeJustify":false,"CellName":"_Ctrl_5","CellAddress":"='CAPEX Request Form'!$B$16","WidgetName":4,"HiddenRow":5,"SheetCodeName":null,"ControlId":"","wcb":0}</t>
  </si>
  <si>
    <t>{"WidgetClassification":0,"State":1,"IsRequired":false,"IsMultiline":true,"IsHidden":false,"Placeholder":"","InputType":0,"Rows":3,"IsMergeJustify":false,"CellName":"_Ctrl_4","CellAddress":"='CAPEX Request Form'!$B$15","WidgetName":4,"HiddenRow":4,"SheetCodeName":null,"ControlId":"","wcb":0}</t>
  </si>
  <si>
    <t>{"WidgetClassification":0,"State":1,"IsRequired":false,"IsMultiline":true,"IsHidden":false,"Placeholder":"","InputType":0,"Rows":3,"IsMergeJustify":false,"CellName":"_Ctrl_3","CellAddress":"='CAPEX Request Form'!$B$14","WidgetName":4,"HiddenRow":3,"SheetCodeName":null,"ControlId":"","wcb":0}</t>
  </si>
  <si>
    <t>_Ctrl_6</t>
  </si>
  <si>
    <t>{"WidgetClassification":0,"State":1,"IsRequired":false,"IsMultiline":true,"IsHidden":false,"Placeholder":"","InputType":0,"Rows":3,"IsMergeJustify":false,"CellName":"_Ctrl_6","CellAddress":"='CAPEX Request Form'!$B$5","WidgetName":4,"HiddenRow":6,"SheetCodeName":null,"ControlId":"","wcb":0}</t>
  </si>
  <si>
    <t>_Ctrl_7</t>
  </si>
  <si>
    <t>{"WidgetClassification":0,"State":1,"IsRequired":false,"IsMultiline":true,"IsHidden":false,"Placeholder":"","InputType":0,"Rows":3,"IsMergeJustify":false,"CellName":"_Ctrl_7","CellAddress":"='CAPEX Request Form'!$B$6","WidgetName":4,"HiddenRow":7,"SheetCodeName":null,"ControlId":"","wcb":0}</t>
  </si>
  <si>
    <t>_Ctrl_8</t>
  </si>
  <si>
    <t>{"WidgetClassification":0,"State":1,"IsRequired":false,"IsMultiline":true,"IsHidden":false,"Placeholder":"","InputType":0,"Rows":3,"IsMergeJustify":false,"CellName":"_Ctrl_8","CellAddress":"='CAPEX Request Form'!$B$7","WidgetName":4,"HiddenRow":8,"SheetCodeName":null,"ControlId":"","wcb":0}</t>
  </si>
  <si>
    <t>_Ctrl_9</t>
  </si>
  <si>
    <t>{"WidgetClassification":0,"State":1,"IsRequired":false,"IsMultiline":true,"IsHidden":false,"Placeholder":"","InputType":0,"Rows":3,"IsMergeJustify":false,"CellName":"_Ctrl_9","CellAddress":"='CAPEX Request Form'!$B$8","WidgetName":4,"HiddenRow":9,"SheetCodeName":null,"ControlId":"","wcb":0}</t>
  </si>
  <si>
    <t>_Ctrl_10</t>
  </si>
  <si>
    <t>{"WidgetClassification":0,"State":1,"IsRequired":false,"IsMultiline":true,"IsHidden":false,"Placeholder":"","InputType":0,"Rows":3,"IsMergeJustify":false,"CellName":"_Ctrl_10","CellAddress":"='CAPEX Request Form'!$B$9","WidgetName":4,"HiddenRow":10,"SheetCodeName":null,"ControlId":"","wcb":0}</t>
  </si>
  <si>
    <t>_Ctrl_11</t>
  </si>
  <si>
    <t>{"WidgetClassification":0,"State":1,"IsRequired":false,"IsMultiline":true,"IsHidden":false,"Placeholder":"","InputType":0,"Rows":3,"IsMergeJustify":false,"CellName":"_Ctrl_11","CellAddress":"='CAPEX Request Form'!$B$10","WidgetName":4,"HiddenRow":11,"SheetCodeName":null,"ControlId":"","wcb":0}</t>
  </si>
  <si>
    <t>_Ctrl_12</t>
  </si>
  <si>
    <t>{"WidgetClassification":0,"State":1,"IsRequired":false,"IsMultiline":true,"IsHidden":false,"Placeholder":"","InputType":0,"Rows":3,"IsMergeJustify":false,"CellName":"_Ctrl_12","CellAddress":"='CAPEX Request Form'!$B$11","WidgetName":4,"HiddenRow":12,"SheetCodeName":null,"ControlId":"","wcb":0}</t>
  </si>
  <si>
    <t>_Ctrl_13</t>
  </si>
  <si>
    <t>{"WidgetClassification":0,"State":1,"IsRequired":false,"IsMultiline":true,"IsHidden":false,"Placeholder":"","InputType":0,"Rows":3,"IsMergeJustify":false,"CellName":"_Ctrl_13","CellAddress":"='CAPEX Request Form'!$E$5","WidgetName":4,"HiddenRow":13,"SheetCodeName":null,"ControlId":"","wcb":0}</t>
  </si>
  <si>
    <t>_Ctrl_14</t>
  </si>
  <si>
    <t>{"WidgetClassification":0,"State":1,"IsRequired":false,"IsMultiline":true,"IsHidden":false,"Placeholder":"","InputType":0,"Rows":3,"IsMergeJustify":false,"CellName":"_Ctrl_14","CellAddress":"='CAPEX Request Form'!$E$6","WidgetName":4,"HiddenRow":14,"SheetCodeName":null,"ControlId":"","wcb":0}</t>
  </si>
  <si>
    <t>_Ctrl_15</t>
  </si>
  <si>
    <t>{"WidgetClassification":0,"State":1,"IsRequired":false,"IsMultiline":true,"IsHidden":false,"Placeholder":"","InputType":0,"Rows":3,"IsMergeJustify":false,"CellName":"_Ctrl_15","CellAddress":"='CAPEX Request Form'!$E$7","WidgetName":4,"HiddenRow":15,"SheetCodeName":null,"ControlId":"","wcb":0}</t>
  </si>
  <si>
    <t>_Ctrl_16</t>
  </si>
  <si>
    <t>{"WidgetClassification":0,"State":1,"IsRequired":false,"IsMultiline":true,"IsHidden":false,"Placeholder":"","InputType":0,"Rows":3,"IsMergeJustify":false,"CellName":"_Ctrl_16","CellAddress":"='CAPEX Request Form'!$E$8","WidgetName":4,"HiddenRow":16,"SheetCodeName":null,"ControlId":"","wcb":0}</t>
  </si>
  <si>
    <t>_Ctrl_17</t>
  </si>
  <si>
    <t>{"WidgetClassification":0,"State":1,"IsRequired":false,"IsMultiline":true,"IsHidden":false,"Placeholder":"","InputType":0,"Rows":3,"IsMergeJustify":false,"CellName":"_Ctrl_17","CellAddress":"='CAPEX Request Form'!$E$9","WidgetName":4,"HiddenRow":17,"SheetCodeName":null,"ControlId":"","wcb":0}</t>
  </si>
  <si>
    <t>_Ctrl_18</t>
  </si>
  <si>
    <t>{"WidgetClassification":0,"State":1,"IsRequired":false,"IsMultiline":true,"IsHidden":false,"Placeholder":"","InputType":0,"Rows":3,"IsMergeJustify":false,"CellName":"_Ctrl_18","CellAddress":"='CAPEX Request Form'!$E$10","WidgetName":4,"HiddenRow":18,"SheetCodeName":null,"ControlId":"","wcb":0}</t>
  </si>
  <si>
    <t>_Ctrl_19</t>
  </si>
  <si>
    <t>{"WidgetClassification":0,"State":1,"IsRequired":false,"IsMultiline":true,"IsHidden":false,"Placeholder":"","InputType":0,"Rows":3,"IsMergeJustify":false,"CellName":"_Ctrl_19","CellAddress":"='CAPEX Request Form'!$E$11","WidgetName":4,"HiddenRow":19,"SheetCodeName":null,"ControlId":"","wcb":0}</t>
  </si>
  <si>
    <t>_Ctrl_20</t>
  </si>
  <si>
    <t>{"WidgetClassification":0,"State":1,"IsRequired":false,"IsMultiline":true,"IsHidden":false,"Placeholder":"","InputType":0,"Rows":3,"IsMergeJustify":false,"CellName":"_Ctrl_20","CellAddress":"='CAPEX Request Form'!$E$25","WidgetName":4,"HiddenRow":20,"SheetCodeName":null,"ControlId":"","wcb":0}</t>
  </si>
  <si>
    <t>_Ctrl_21</t>
  </si>
  <si>
    <t>{"WidgetClassification":0,"State":1,"IsRequired":false,"IsMultiline":true,"IsHidden":false,"Placeholder":"","InputType":0,"Rows":3,"IsMergeJustify":false,"CellName":"_Ctrl_21","CellAddress":"='CAPEX Request Form'!$E$29","WidgetName":4,"HiddenRow":21,"SheetCodeName":null,"ControlId":"","wcb":0}</t>
  </si>
  <si>
    <t>_Ctrl_22</t>
  </si>
  <si>
    <t>{"WidgetClassification":0,"State":1,"IsRequired":false,"IsMultiline":true,"IsHidden":false,"Placeholder":"","InputType":0,"Rows":3,"IsMergeJustify":false,"CellName":"_Ctrl_22","CellAddress":"='CAPEX Request Form'!$E$31","WidgetName":4,"HiddenRow":22,"SheetCodeName":null,"ControlId":"","wcb":0}</t>
  </si>
  <si>
    <t>_Ctrl_23</t>
  </si>
  <si>
    <t>{"WidgetClassification":0,"State":1,"IsRequired":false,"IsMultiline":true,"IsHidden":false,"Placeholder":"","InputType":0,"Rows":3,"IsMergeJustify":false,"CellName":"_Ctrl_23","CellAddress":"='CAPEX Request Form'!$B$36","WidgetName":4,"HiddenRow":23,"SheetCodeName":null,"ControlId":"","wcb":0}</t>
  </si>
  <si>
    <t>_Ctrl_24</t>
  </si>
  <si>
    <t>{"WidgetClassification":0,"State":1,"IsRequired":false,"IsMultiline":true,"IsHidden":false,"Placeholder":"","InputType":0,"Rows":3,"IsMergeJustify":false,"CellName":"_Ctrl_24","CellAddress":"='CAPEX Request Form'!$E$41","WidgetName":4,"HiddenRow":24,"SheetCodeName":null,"ControlId":"","wcb":0}</t>
  </si>
  <si>
    <t>_Ctrl_25</t>
  </si>
  <si>
    <t>{"WidgetClassification":0,"State":1,"IsRequired":false,"IsMultiline":true,"IsHidden":false,"Placeholder":"","InputType":0,"Rows":3,"IsMergeJustify":false,"CellName":"_Ctrl_25","CellAddress":"='CAPEX Request Form'!$E$45","WidgetName":4,"HiddenRow":25,"SheetCodeName":null,"ControlId":"","wcb":0}</t>
  </si>
  <si>
    <t>_Ctrl_26</t>
  </si>
  <si>
    <t>{"WidgetClassification":0,"State":1,"IsRequired":false,"IsMultiline":true,"IsHidden":false,"Placeholder":"","InputType":0,"Rows":3,"IsMergeJustify":false,"CellName":"_Ctrl_26","CellAddress":"='CAPEX Request Form'!$E$48","WidgetName":4,"HiddenRow":26,"SheetCodeName":null,"ControlId":"","wcb":0}</t>
  </si>
  <si>
    <t>_Ctrl_27</t>
  </si>
  <si>
    <t>{"WidgetClassification":0,"State":1,"IsRequired":false,"IsMultiline":true,"IsHidden":false,"Placeholder":"","InputType":0,"Rows":3,"IsMergeJustify":false,"CellName":"_Ctrl_27","CellAddress":"='CAPEX Request Form'!$D$52","WidgetName":4,"HiddenRow":27,"SheetCodeName":null,"ControlId":"","wcb":0}</t>
  </si>
  <si>
    <t>_Ctrl_28</t>
  </si>
  <si>
    <t>{"WidgetClassification":0,"State":1,"IsRequired":false,"IsMultiline":true,"IsHidden":false,"Placeholder":"","InputType":0,"Rows":3,"IsMergeJustify":false,"CellName":"_Ctrl_28","CellAddress":"='CAPEX Request Form'!$D$53","WidgetName":4,"HiddenRow":28,"SheetCodeName":null,"ControlId":"","wcb":0}</t>
  </si>
  <si>
    <t>_Ctrl_29</t>
  </si>
  <si>
    <t>{"WidgetClassification":0,"State":1,"IsRequired":false,"IsMultiline":true,"IsHidden":false,"Placeholder":"","InputType":0,"Rows":3,"IsMergeJustify":false,"CellName":"_Ctrl_29","CellAddress":"='CAPEX Request Form'!$D$54","WidgetName":4,"HiddenRow":29,"SheetCodeName":null,"ControlId":"","wcb":0}</t>
  </si>
  <si>
    <t>_Ctrl_30</t>
  </si>
  <si>
    <t>{"WidgetClassification":0,"State":1,"IsRequired":false,"IsMultiline":true,"IsHidden":false,"Placeholder":"","InputType":0,"Rows":3,"IsMergeJustify":false,"CellName":"_Ctrl_30","CellAddress":"='CAPEX Request Form'!$D$55","WidgetName":4,"HiddenRow":30,"SheetCodeName":null,"ControlId":"","wcb":0}</t>
  </si>
  <si>
    <t>_Ctrl_31</t>
  </si>
  <si>
    <t>{"WidgetClassification":0,"State":1,"IsRequired":false,"IsMultiline":true,"IsHidden":false,"Placeholder":"","InputType":0,"Rows":3,"IsMergeJustify":false,"CellName":"_Ctrl_31","CellAddress":"='CAPEX Request Form'!$D$56","WidgetName":4,"HiddenRow":31,"SheetCodeName":null,"ControlId":"","wcb":0}</t>
  </si>
  <si>
    <t>_Ctrl_32</t>
  </si>
  <si>
    <t>{"WidgetClassification":0,"State":1,"IsRequired":false,"IsMergeJustify":false,"DefaultValue":"1/06/18","CalendarFlavor":2,"ShowYearMonthMenu":false,"StartYear":1968,"YearsAfterCurrentYear":10,"CellName":"_Ctrl_32","CellAddress":"='CAPEX Request Form'!$F$52","WidgetName":1,"HiddenRow":32,"SheetCodeName":null,"ControlId":"","wcb":0}</t>
  </si>
  <si>
    <t>_Ctrl_33</t>
  </si>
  <si>
    <t>{"WidgetClassification":0,"State":1,"IsRequired":false,"IsMergeJustify":false,"DefaultValue":"1/06/18","CalendarFlavor":2,"ShowYearMonthMenu":false,"StartYear":1968,"YearsAfterCurrentYear":10,"CellName":"_Ctrl_33","CellAddress":"='CAPEX Request Form'!$F$53","WidgetName":1,"HiddenRow":33,"SheetCodeName":null,"ControlId":"","wcb":0}</t>
  </si>
  <si>
    <t>_Ctrl_34</t>
  </si>
  <si>
    <t>{"WidgetClassification":0,"State":1,"IsRequired":false,"IsMergeJustify":false,"DefaultValue":"1/06/18","CalendarFlavor":2,"ShowYearMonthMenu":false,"StartYear":1968,"YearsAfterCurrentYear":10,"CellName":"_Ctrl_34","CellAddress":"='CAPEX Request Form'!$F$54","WidgetName":1,"HiddenRow":34,"SheetCodeName":null,"ControlId":"","wcb":0}</t>
  </si>
  <si>
    <t>_Ctrl_35</t>
  </si>
  <si>
    <t>{"WidgetClassification":0,"State":1,"IsRequired":false,"IsMergeJustify":false,"DefaultValue":"1/06/18","CalendarFlavor":2,"ShowYearMonthMenu":false,"StartYear":1968,"YearsAfterCurrentYear":10,"CellName":"_Ctrl_35","CellAddress":"='CAPEX Request Form'!$F$55","WidgetName":1,"HiddenRow":35,"SheetCodeName":null,"ControlId":"","wcb":0}</t>
  </si>
  <si>
    <t>_Ctrl_36</t>
  </si>
  <si>
    <t>{"WidgetClassification":0,"State":1,"IsRequired":false,"IsMergeJustify":false,"DefaultValue":"1/06/18","CalendarFlavor":2,"ShowYearMonthMenu":false,"StartYear":1968,"YearsAfterCurrentYear":10,"CellName":"_Ctrl_36","CellAddress":"='CAPEX Request Form'!$F$56","WidgetName":1,"HiddenRow":36,"SheetCodeName":null,"ControlId":"","wcb":0}</t>
  </si>
  <si>
    <t>_Ctrl_37</t>
  </si>
  <si>
    <t>{"WidgetClassification":0,"State":1,"IsRequired":false,"IsMultiline":true,"IsHidden":false,"Placeholder":"","InputType":0,"Rows":3,"IsMergeJustify":false,"CellName":"_Ctrl_37","CellAddress":"='CAPEX Request Form'!$B$53","WidgetName":4,"HiddenRow":37,"SheetCodeName":null,"ControlId":"","wcb":0}</t>
  </si>
  <si>
    <t>_Ctrl_38</t>
  </si>
  <si>
    <t>{"WidgetClassification":0,"State":1,"IsRequired":false,"IsMultiline":true,"IsHidden":false,"Placeholder":"","InputType":0,"Rows":3,"IsMergeJustify":false,"CellName":"_Ctrl_38","CellAddress":"='CAPEX Request Form'!$B$54","WidgetName":4,"HiddenRow":38,"SheetCodeName":null,"ControlId":"","wcb":0}</t>
  </si>
  <si>
    <t>_Ctrl_39</t>
  </si>
  <si>
    <t>{"WidgetClassification":3,"State":1,"HyperlinkFlavor":1,"Placement":0,"LinkTarget":0,"CellName":"_Ctrl_39","CellAddress":"='CAPEX Request Form'!$B$19","WidgetName":8,"HiddenRow":39,"SheetCodeName":null,"ControlId":"HelpVideos","wcb":0}</t>
  </si>
  <si>
    <t>_Ctrl_40</t>
  </si>
  <si>
    <t>{"WidgetClassification":3,"State":1,"HyperlinkFlavor":0,"Placement":0,"LinkTarget":0,"CellName":"_Ctrl_40","CellAddress":"='CAPEX Request Form'!$G$18","WidgetName":8,"HiddenRow":40,"SheetCodeName":null,"ControlId":"HelpVideos","wcb":0}</t>
  </si>
  <si>
    <t>_Ctrl_41</t>
  </si>
  <si>
    <t>_Ctrl_42</t>
  </si>
  <si>
    <t>{"WidgetClassification":0,"State":1,"IsRequired":false,"IsMultiline":true,"IsHidden":false,"Placeholder":"","InputType":0,"Rows":3,"IsMergeJustify":false,"CellName":"_Ctrl_42","CellAddress":"='CAPEX Request Form'!$C$60","WidgetName":4,"HiddenRow":42,"SheetCodeName":null,"ControlId":"","wcb":0}</t>
  </si>
  <si>
    <t>_Ctrl_43</t>
  </si>
  <si>
    <t>_Ctrl_44</t>
  </si>
  <si>
    <t>{"WidgetClassification":0,"State":1,"IsRequired":false,"IsMultiline":true,"IsHidden":false,"Placeholder":"","InputType":0,"Rows":3,"IsMergeJustify":false,"CellName":"_Ctrl_44","CellAddress":"='ESG Progress'!$B$6","WidgetName":4,"HiddenRow":44,"SheetCodeName":null,"ControlId":"","wcb":0}</t>
  </si>
  <si>
    <t>_Ctrl_45</t>
  </si>
  <si>
    <t>{"WidgetClassification":0,"State":1,"IsRequired":false,"IsMultiline":true,"IsHidden":false,"Placeholder":"","InputType":0,"Rows":3,"IsMergeJustify":false,"CellName":"_Ctrl_45","CellAddress":"='ESG Progress'!$B$7","WidgetName":4,"HiddenRow":45,"SheetCodeName":null,"ControlId":"","wcb":0}</t>
  </si>
  <si>
    <t>_Ctrl_46</t>
  </si>
  <si>
    <t>{"WidgetClassification":0,"State":1,"IsRequired":false,"IsMultiline":true,"IsHidden":false,"Placeholder":"","InputType":0,"Rows":3,"IsMergeJustify":false,"CellName":"_Ctrl_46","CellAddress":"='ESG Progress'!$B$9","WidgetName":4,"HiddenRow":46,"SheetCodeName":null,"ControlId":"","wcb":0}</t>
  </si>
  <si>
    <t>_Ctrl_47</t>
  </si>
  <si>
    <t>{"WidgetClassification":0,"State":1,"IsRequired":false,"IsMultiline":true,"IsHidden":false,"Placeholder":"","InputType":0,"Rows":3,"IsMergeJustify":false,"CellName":"_Ctrl_47","CellAddress":"='ESG Progress'!$C$6","WidgetName":4,"HiddenRow":47,"SheetCodeName":null,"ControlId":"","wcb":0}</t>
  </si>
  <si>
    <t>_Ctrl_48</t>
  </si>
  <si>
    <t>{"WidgetClassification":0,"State":1,"IsRequired":false,"IsMultiline":true,"IsHidden":false,"Placeholder":"","InputType":0,"Rows":3,"IsMergeJustify":false,"CellName":"_Ctrl_48","CellAddress":"='ESG Progress'!$C$7","WidgetName":4,"HiddenRow":48,"SheetCodeName":null,"ControlId":"","wcb":0}</t>
  </si>
  <si>
    <t>_Ctrl_49</t>
  </si>
  <si>
    <t>{"WidgetClassification":0,"State":1,"IsRequired":false,"IsMultiline":true,"IsHidden":false,"Placeholder":"","InputType":0,"Rows":3,"IsMergeJustify":false,"CellName":"_Ctrl_49","CellAddress":"='ESG Progress'!$C$8","WidgetName":4,"HiddenRow":49,"SheetCodeName":null,"ControlId":"","wcb":0}</t>
  </si>
  <si>
    <t>_Ctrl_50</t>
  </si>
  <si>
    <t>{"WidgetClassification":0,"State":1,"IsRequired":false,"IsMultiline":true,"IsHidden":false,"Placeholder":"","InputType":0,"Rows":3,"IsMergeJustify":false,"CellName":"_Ctrl_50","CellAddress":"='ESG Progress'!$C$9","WidgetName":4,"HiddenRow":50,"SheetCodeName":null,"ControlId":"","wcb":0}</t>
  </si>
  <si>
    <t>_Ctrl_51</t>
  </si>
  <si>
    <t>{"WidgetClassification":0,"State":1,"IsRequired":false,"IsMultiline":true,"IsHidden":false,"Placeholder":"","InputType":0,"Rows":3,"IsMergeJustify":false,"CellName":"_Ctrl_51","CellAddress":"='ESG Progress'!$C$10","WidgetName":4,"HiddenRow":51,"SheetCodeName":null,"ControlId":"","wcb":0}</t>
  </si>
  <si>
    <t>_Ctrl_52</t>
  </si>
  <si>
    <t>{"WidgetClassification":0,"State":1,"IsRequired":false,"IsMultiline":true,"IsHidden":false,"Placeholder":"","InputType":0,"Rows":3,"IsMergeJustify":false,"CellName":"_Ctrl_52","CellAddress":"='ESG Progress'!$C$11","WidgetName":4,"HiddenRow":52,"SheetCodeName":null,"ControlId":"","wcb":0}</t>
  </si>
  <si>
    <t>_Ctrl_53</t>
  </si>
  <si>
    <t>{"WidgetClassification":0,"State":1,"IsRequired":false,"IsMultiline":true,"IsHidden":false,"Placeholder":"","InputType":0,"Rows":3,"IsMergeJustify":false,"CellName":"_Ctrl_53","CellAddress":"='ESG Progress'!$C$12","WidgetName":4,"HiddenRow":53,"SheetCodeName":null,"ControlId":"","wcb":0}</t>
  </si>
  <si>
    <t>_Ctrl_54</t>
  </si>
  <si>
    <t>{"WidgetClassification":0,"State":1,"IsRequired":false,"IsMultiline":true,"IsHidden":false,"Placeholder":"","InputType":0,"Rows":3,"IsMergeJustify":false,"CellName":"_Ctrl_54","CellAddress":"='ESG Progress'!$C$13","WidgetName":4,"HiddenRow":54,"SheetCodeName":null,"ControlId":"","wcb":0}</t>
  </si>
  <si>
    <t>_Ctrl_55</t>
  </si>
  <si>
    <t>{"WidgetClassification":0,"State":1,"IsRequired":false,"IsMultiline":true,"IsHidden":false,"Placeholder":"","InputType":0,"Rows":3,"IsMergeJustify":false,"CellName":"_Ctrl_55","CellAddress":"='ESG Progress'!$C$14","WidgetName":4,"HiddenRow":55,"SheetCodeName":null,"ControlId":"","wcb":0}</t>
  </si>
  <si>
    <t>_Ctrl_56</t>
  </si>
  <si>
    <t>{"WidgetClassification":0,"State":1,"IsRequired":false,"IsMultiline":true,"IsHidden":false,"Placeholder":"","InputType":0,"Rows":3,"IsMergeJustify":false,"CellName":"_Ctrl_56","CellAddress":"='ESG Progress'!$C$15","WidgetName":4,"HiddenRow":56,"SheetCodeName":null,"ControlId":"","wcb":0}</t>
  </si>
  <si>
    <t>_Ctrl_57</t>
  </si>
  <si>
    <t>{"WidgetClassification":0,"State":1,"IsRequired":false,"IsMultiline":true,"IsHidden":false,"Placeholder":"","InputType":0,"Rows":3,"IsMergeJustify":false,"CellName":"_Ctrl_57","CellAddress":"='ESG Progress'!$C$16","WidgetName":4,"HiddenRow":57,"SheetCodeName":null,"ControlId":"","wcb":0}</t>
  </si>
  <si>
    <t>_Ctrl_58</t>
  </si>
  <si>
    <t>{"WidgetClassification":0,"State":1,"IsRequired":false,"IsMultiline":true,"IsHidden":false,"Placeholder":"","InputType":0,"Rows":3,"IsMergeJustify":false,"CellName":"_Ctrl_58","CellAddress":"='ESG Progress'!$B$8","WidgetName":4,"HiddenRow":58,"SheetCodeName":null,"ControlId":"","wcb":0}</t>
  </si>
  <si>
    <t>_Ctrl_59</t>
  </si>
  <si>
    <t>{"WidgetClassification":0,"State":1,"IsRequired":false,"IsMultiline":true,"IsHidden":false,"Placeholder":"","InputType":0,"Rows":3,"IsMergeJustify":false,"CellName":"_Ctrl_59","CellAddress":"='ESG Progress'!$B$10","WidgetName":4,"HiddenRow":59,"SheetCodeName":null,"ControlId":"","wcb":0}</t>
  </si>
  <si>
    <t>_Ctrl_60</t>
  </si>
  <si>
    <t>{"WidgetClassification":0,"State":1,"IsRequired":false,"IsMultiline":true,"IsHidden":false,"Placeholder":"","InputType":0,"Rows":3,"IsMergeJustify":false,"CellName":"_Ctrl_60","CellAddress":"='ESG Progress'!$B$11","WidgetName":4,"HiddenRow":60,"SheetCodeName":null,"ControlId":"","wcb":0}</t>
  </si>
  <si>
    <t>_Ctrl_61</t>
  </si>
  <si>
    <t>{"WidgetClassification":0,"State":1,"IsRequired":false,"IsMultiline":true,"IsHidden":false,"Placeholder":"","InputType":0,"Rows":3,"IsMergeJustify":false,"CellName":"_Ctrl_61","CellAddress":"='ESG Progress'!$B$12","WidgetName":4,"HiddenRow":61,"SheetCodeName":null,"ControlId":"","wcb":0}</t>
  </si>
  <si>
    <t>_Ctrl_62</t>
  </si>
  <si>
    <t>{"WidgetClassification":0,"State":1,"IsRequired":false,"IsMultiline":true,"IsHidden":false,"Placeholder":"","InputType":0,"Rows":3,"IsMergeJustify":false,"CellName":"_Ctrl_62","CellAddress":"='ESG Progress'!$B$13","WidgetName":4,"HiddenRow":62,"SheetCodeName":null,"ControlId":"","wcb":0}</t>
  </si>
  <si>
    <t>_Ctrl_63</t>
  </si>
  <si>
    <t>{"WidgetClassification":0,"State":1,"IsRequired":false,"IsMultiline":true,"IsHidden":false,"Placeholder":"","InputType":0,"Rows":3,"IsMergeJustify":false,"CellName":"_Ctrl_63","CellAddress":"='ESG Progress'!$B$14","WidgetName":4,"HiddenRow":63,"SheetCodeName":null,"ControlId":"","wcb":0}</t>
  </si>
  <si>
    <t>_Ctrl_64</t>
  </si>
  <si>
    <t>{"WidgetClassification":0,"State":1,"IsRequired":false,"IsMultiline":true,"IsHidden":false,"Placeholder":"","InputType":0,"Rows":3,"IsMergeJustify":false,"CellName":"_Ctrl_64","CellAddress":"='ESG Progress'!$B$15","WidgetName":4,"HiddenRow":64,"SheetCodeName":null,"ControlId":"","wcb":0}</t>
  </si>
  <si>
    <t>_Ctrl_65</t>
  </si>
  <si>
    <t>{"WidgetClassification":0,"State":1,"IsRequired":false,"IsMultiline":true,"IsHidden":false,"Placeholder":"","InputType":0,"Rows":3,"IsMergeJustify":false,"CellName":"_Ctrl_65","CellAddress":"='ESG Progress'!$B$16","WidgetName":4,"HiddenRow":65,"SheetCodeName":null,"ControlId":"","wcb":0}</t>
  </si>
  <si>
    <t>_Ctrl_66</t>
  </si>
  <si>
    <t>{"WidgetClassification":0,"State":1,"IsRequired":false,"IsMultiline":true,"IsHidden":false,"Placeholder":"","InputType":0,"Rows":3,"IsMergeJustify":false,"CellName":"_Ctrl_66","CellAddress":"='ESG Progress'!$C$17","WidgetName":4,"HiddenRow":66,"SheetCodeName":null,"ControlId":"","wcb":0}</t>
  </si>
  <si>
    <t>_Ctrl_67</t>
  </si>
  <si>
    <t>{"WidgetClassification":0,"State":1,"IsRequired":false,"IsMultiline":true,"IsHidden":false,"Placeholder":"","InputType":0,"Rows":3,"IsMergeJustify":false,"CellName":"_Ctrl_67","CellAddress":"='ESG Progress'!$B$19","WidgetName":4,"HiddenRow":67,"SheetCodeName":null,"ControlId":"","wcb":0}</t>
  </si>
  <si>
    <t>_Ctrl_68</t>
  </si>
  <si>
    <t>{"WidgetClassification":0,"State":1,"IsRequired":false,"IsMultiline":true,"IsHidden":false,"Placeholder":"","InputType":0,"Rows":3,"IsMergeJustify":false,"CellName":"_Ctrl_68","CellAddress":"='ESG Progress'!$B$20","WidgetName":4,"HiddenRow":68,"SheetCodeName":null,"ControlId":"","wcb":0}</t>
  </si>
  <si>
    <t>_Ctrl_69</t>
  </si>
  <si>
    <t>{"WidgetClassification":0,"State":1,"IsRequired":false,"IsMultiline":true,"IsHidden":false,"Placeholder":"","InputType":0,"Rows":3,"IsMergeJustify":false,"CellName":"_Ctrl_69","CellAddress":"='ESG Progress'!$B$21","WidgetName":4,"HiddenRow":69,"SheetCodeName":null,"ControlId":"","wcb":0}</t>
  </si>
  <si>
    <t>_Ctrl_70</t>
  </si>
  <si>
    <t>{"WidgetClassification":0,"State":1,"IsRequired":false,"IsMultiline":true,"IsHidden":false,"Placeholder":"","InputType":0,"Rows":3,"IsMergeJustify":false,"CellName":"_Ctrl_70","CellAddress":"='ESG Progress'!$B$22","WidgetName":4,"HiddenRow":70,"SheetCodeName":null,"ControlId":"","wcb":0}</t>
  </si>
  <si>
    <t>_Ctrl_71</t>
  </si>
  <si>
    <t>{"WidgetClassification":0,"State":1,"IsRequired":false,"IsMultiline":true,"IsHidden":false,"Placeholder":"","InputType":0,"Rows":3,"IsMergeJustify":false,"CellName":"_Ctrl_71","CellAddress":"='ESG Progress'!$B$23","WidgetName":4,"HiddenRow":71,"SheetCodeName":null,"ControlId":"","wcb":0}</t>
  </si>
  <si>
    <t>_Ctrl_72</t>
  </si>
  <si>
    <t>{"WidgetClassification":0,"State":1,"IsRequired":false,"IsMultiline":true,"IsHidden":false,"Placeholder":"","InputType":0,"Rows":3,"IsMergeJustify":false,"CellName":"_Ctrl_72","CellAddress":"='ESG Progress'!$B$24","WidgetName":4,"HiddenRow":72,"SheetCodeName":null,"ControlId":"","wcb":0}</t>
  </si>
  <si>
    <t>_Ctrl_73</t>
  </si>
  <si>
    <t>{"WidgetClassification":0,"State":1,"IsRequired":false,"IsMultiline":true,"IsHidden":false,"Placeholder":"","InputType":0,"Rows":3,"IsMergeJustify":false,"CellName":"_Ctrl_73","CellAddress":"='ESG Progress'!$B$25","WidgetName":4,"HiddenRow":73,"SheetCodeName":null,"ControlId":"","wcb":0}</t>
  </si>
  <si>
    <t>_Ctrl_74</t>
  </si>
  <si>
    <t>{"WidgetClassification":0,"State":1,"IsRequired":false,"IsMultiline":true,"IsHidden":false,"Placeholder":"","InputType":0,"Rows":3,"IsMergeJustify":false,"CellName":"_Ctrl_74","CellAddress":"='ESG Progress'!$B$26","WidgetName":4,"HiddenRow":74,"SheetCodeName":null,"ControlId":"","wcb":0}</t>
  </si>
  <si>
    <t>_Ctrl_75</t>
  </si>
  <si>
    <t>{"WidgetClassification":0,"State":1,"IsRequired":false,"IsMultiline":true,"IsHidden":false,"Placeholder":"","InputType":0,"Rows":3,"IsMergeJustify":false,"CellName":"_Ctrl_75","CellAddress":"='ESG Progress'!$B$27","WidgetName":4,"HiddenRow":75,"SheetCodeName":null,"ControlId":"","wcb":0}</t>
  </si>
  <si>
    <t>_Ctrl_76</t>
  </si>
  <si>
    <t>{"WidgetClassification":0,"State":1,"IsRequired":false,"IsMultiline":true,"IsHidden":false,"Placeholder":"","InputType":0,"Rows":3,"IsMergeJustify":false,"CellName":"_Ctrl_76","CellAddress":"='ESG Progress'!$B$28","WidgetName":4,"HiddenRow":76,"SheetCodeName":null,"ControlId":"","wcb":0}</t>
  </si>
  <si>
    <t>_Ctrl_77</t>
  </si>
  <si>
    <t>{"WidgetClassification":0,"State":1,"IsRequired":false,"IsMultiline":true,"IsHidden":false,"Placeholder":"","InputType":0,"Rows":3,"IsMergeJustify":false,"CellName":"_Ctrl_77","CellAddress":"='ESG Progress'!$B$29","WidgetName":4,"HiddenRow":77,"SheetCodeName":null,"ControlId":"","wcb":0}</t>
  </si>
  <si>
    <t>_Ctrl_78</t>
  </si>
  <si>
    <t>{"WidgetClassification":0,"State":1,"IsRequired":false,"IsMultiline":true,"IsHidden":false,"Placeholder":"","InputType":0,"Rows":3,"IsMergeJustify":false,"CellName":"_Ctrl_78","CellAddress":"='ESG Progress'!$B$30","WidgetName":4,"HiddenRow":78,"SheetCodeName":null,"ControlId":"","wcb":0}</t>
  </si>
  <si>
    <t>_Ctrl_79</t>
  </si>
  <si>
    <t>{"WidgetClassification":0,"State":1,"IsRequired":false,"IsMultiline":true,"IsHidden":false,"Placeholder":"","InputType":0,"Rows":3,"IsMergeJustify":false,"CellName":"_Ctrl_79","CellAddress":"='ESG Progress'!$C$19","WidgetName":4,"HiddenRow":79,"SheetCodeName":null,"ControlId":"","wcb":0}</t>
  </si>
  <si>
    <t>_Ctrl_80</t>
  </si>
  <si>
    <t>{"WidgetClassification":0,"State":1,"IsRequired":false,"IsMultiline":true,"IsHidden":false,"Placeholder":"","InputType":0,"Rows":3,"IsMergeJustify":false,"CellName":"_Ctrl_80","CellAddress":"='ESG Progress'!$C$20","WidgetName":4,"HiddenRow":80,"SheetCodeName":null,"ControlId":"","wcb":0}</t>
  </si>
  <si>
    <t>_Ctrl_81</t>
  </si>
  <si>
    <t>{"WidgetClassification":0,"State":1,"IsRequired":false,"IsMultiline":true,"IsHidden":false,"Placeholder":"","InputType":0,"Rows":3,"IsMergeJustify":false,"CellName":"_Ctrl_81","CellAddress":"='ESG Progress'!$C$21","WidgetName":4,"HiddenRow":81,"SheetCodeName":null,"ControlId":"","wcb":0}</t>
  </si>
  <si>
    <t>_Ctrl_82</t>
  </si>
  <si>
    <t>{"WidgetClassification":0,"State":1,"IsRequired":false,"IsMultiline":true,"IsHidden":false,"Placeholder":"","InputType":0,"Rows":3,"IsMergeJustify":false,"CellName":"_Ctrl_82","CellAddress":"='ESG Progress'!$C$22","WidgetName":4,"HiddenRow":82,"SheetCodeName":null,"ControlId":"","wcb":0}</t>
  </si>
  <si>
    <t>_Ctrl_83</t>
  </si>
  <si>
    <t>{"WidgetClassification":0,"State":1,"IsRequired":false,"IsMultiline":true,"IsHidden":false,"Placeholder":"","InputType":0,"Rows":3,"IsMergeJustify":false,"CellName":"_Ctrl_83","CellAddress":"='ESG Progress'!$C$23","WidgetName":4,"HiddenRow":83,"SheetCodeName":null,"ControlId":"","wcb":0}</t>
  </si>
  <si>
    <t>_Ctrl_84</t>
  </si>
  <si>
    <t>{"WidgetClassification":0,"State":1,"IsRequired":false,"IsMultiline":true,"IsHidden":false,"Placeholder":"","InputType":0,"Rows":3,"IsMergeJustify":false,"CellName":"_Ctrl_84","CellAddress":"='ESG Progress'!$C$24","WidgetName":4,"HiddenRow":84,"SheetCodeName":null,"ControlId":"","wcb":0}</t>
  </si>
  <si>
    <t>_Ctrl_85</t>
  </si>
  <si>
    <t>{"WidgetClassification":0,"State":1,"IsRequired":false,"IsMultiline":true,"IsHidden":false,"Placeholder":"","InputType":0,"Rows":3,"IsMergeJustify":false,"CellName":"_Ctrl_85","CellAddress":"='ESG Progress'!$C$25","WidgetName":4,"HiddenRow":85,"SheetCodeName":null,"ControlId":"","wcb":0}</t>
  </si>
  <si>
    <t>_Ctrl_86</t>
  </si>
  <si>
    <t>{"WidgetClassification":0,"State":1,"IsRequired":false,"IsMultiline":true,"IsHidden":false,"Placeholder":"","InputType":0,"Rows":3,"IsMergeJustify":false,"CellName":"_Ctrl_86","CellAddress":"='ESG Progress'!$C$26","WidgetName":4,"HiddenRow":86,"SheetCodeName":null,"ControlId":"","wcb":0}</t>
  </si>
  <si>
    <t>_Ctrl_87</t>
  </si>
  <si>
    <t>{"WidgetClassification":0,"State":1,"IsRequired":false,"IsMultiline":true,"IsHidden":false,"Placeholder":"","InputType":0,"Rows":3,"IsMergeJustify":false,"CellName":"_Ctrl_87","CellAddress":"='ESG Progress'!$C$27","WidgetName":4,"HiddenRow":87,"SheetCodeName":null,"ControlId":"","wcb":0}</t>
  </si>
  <si>
    <t>_Ctrl_88</t>
  </si>
  <si>
    <t>{"WidgetClassification":0,"State":1,"IsRequired":false,"IsMultiline":true,"IsHidden":false,"Placeholder":"","InputType":0,"Rows":3,"IsMergeJustify":false,"CellName":"_Ctrl_88","CellAddress":"='ESG Progress'!$C$28","WidgetName":4,"HiddenRow":88,"SheetCodeName":null,"ControlId":"","wcb":0}</t>
  </si>
  <si>
    <t>_Ctrl_89</t>
  </si>
  <si>
    <t>{"WidgetClassification":0,"State":1,"IsRequired":false,"IsMultiline":true,"IsHidden":false,"Placeholder":"","InputType":0,"Rows":3,"IsMergeJustify":false,"CellName":"_Ctrl_89","CellAddress":"='ESG Progress'!$C$29","WidgetName":4,"HiddenRow":89,"SheetCodeName":null,"ControlId":"","wcb":0}</t>
  </si>
  <si>
    <t>_Ctrl_90</t>
  </si>
  <si>
    <t>{"WidgetClassification":0,"State":1,"IsRequired":false,"IsMultiline":true,"IsHidden":false,"Placeholder":"","InputType":0,"Rows":3,"IsMergeJustify":false,"CellName":"_Ctrl_90","CellAddress":"='ESG Progress'!$C$30","WidgetName":4,"HiddenRow":90,"SheetCodeName":null,"ControlId":"","wcb":0}</t>
  </si>
  <si>
    <t>_Ctrl_91</t>
  </si>
  <si>
    <t>{"WidgetClassification":0,"State":1,"IsRequired":false,"IsMultiline":true,"IsHidden":false,"Placeholder":"","InputType":0,"Rows":3,"IsMergeJustify":false,"CellName":"_Ctrl_91","CellAddress":"='ESG Progress'!$C$31","WidgetName":4,"HiddenRow":91,"SheetCodeName":null,"ControlId":"","wcb":0}</t>
  </si>
  <si>
    <t>_Ctrl_92</t>
  </si>
  <si>
    <t>{"WidgetClassification":0,"State":1,"IsRequired":false,"IsMultiline":true,"IsHidden":false,"Placeholder":"","InputType":0,"Rows":3,"IsMergeJustify":false,"CellName":"_Ctrl_92","CellAddress":"='ESG Progress'!$B$35","WidgetName":4,"HiddenRow":92,"SheetCodeName":null,"ControlId":"","wcb":0}</t>
  </si>
  <si>
    <t>_Ctrl_93</t>
  </si>
  <si>
    <t>{"WidgetClassification":0,"State":1,"IsRequired":false,"IsMultiline":true,"IsHidden":false,"Placeholder":"","InputType":0,"Rows":3,"IsMergeJustify":false,"CellName":"_Ctrl_93","CellAddress":"='ESG Progress'!$B$36","WidgetName":4,"HiddenRow":93,"SheetCodeName":null,"ControlId":"","wcb":0}</t>
  </si>
  <si>
    <t>_Ctrl_94</t>
  </si>
  <si>
    <t>{"WidgetClassification":0,"State":1,"IsRequired":false,"IsMultiline":true,"IsHidden":false,"Placeholder":"","InputType":0,"Rows":3,"IsMergeJustify":false,"CellName":"_Ctrl_94","CellAddress":"='ESG Progress'!$B$37","WidgetName":4,"HiddenRow":94,"SheetCodeName":null,"ControlId":"","wcb":0}</t>
  </si>
  <si>
    <t>_Ctrl_95</t>
  </si>
  <si>
    <t>{"WidgetClassification":0,"State":1,"IsRequired":false,"IsMultiline":true,"IsHidden":false,"Placeholder":"","InputType":0,"Rows":3,"IsMergeJustify":false,"CellName":"_Ctrl_95","CellAddress":"='ESG Progress'!$B$38","WidgetName":4,"HiddenRow":95,"SheetCodeName":null,"ControlId":"","wcb":0}</t>
  </si>
  <si>
    <t>_Ctrl_96</t>
  </si>
  <si>
    <t>{"WidgetClassification":0,"State":1,"IsRequired":false,"IsMultiline":true,"IsHidden":false,"Placeholder":"","InputType":0,"Rows":3,"IsMergeJustify":false,"CellName":"_Ctrl_96","CellAddress":"='ESG Progress'!$B$39","WidgetName":4,"HiddenRow":96,"SheetCodeName":null,"ControlId":"","wcb":0}</t>
  </si>
  <si>
    <t>_Ctrl_97</t>
  </si>
  <si>
    <t>{"WidgetClassification":0,"State":1,"IsRequired":false,"IsMultiline":true,"IsHidden":false,"Placeholder":"","InputType":0,"Rows":3,"IsMergeJustify":false,"CellName":"_Ctrl_97","CellAddress":"='ESG Progress'!$B$40","WidgetName":4,"HiddenRow":97,"SheetCodeName":null,"ControlId":"","wcb":0}</t>
  </si>
  <si>
    <t>_Ctrl_98</t>
  </si>
  <si>
    <t>{"WidgetClassification":0,"State":1,"IsRequired":false,"IsMultiline":true,"IsHidden":false,"Placeholder":"","InputType":0,"Rows":3,"IsMergeJustify":false,"CellName":"_Ctrl_98","CellAddress":"='ESG Progress'!$B$41","WidgetName":4,"HiddenRow":98,"SheetCodeName":null,"ControlId":"","wcb":0}</t>
  </si>
  <si>
    <t>_Ctrl_99</t>
  </si>
  <si>
    <t>{"WidgetClassification":0,"State":1,"IsRequired":false,"IsMultiline":true,"IsHidden":false,"Placeholder":"","InputType":0,"Rows":3,"IsMergeJustify":false,"CellName":"_Ctrl_99","CellAddress":"='ESG Progress'!$B$42","WidgetName":4,"HiddenRow":99,"SheetCodeName":null,"ControlId":"","wcb":0}</t>
  </si>
  <si>
    <t>_Ctrl_100</t>
  </si>
  <si>
    <t>{"WidgetClassification":0,"State":1,"IsRequired":false,"IsMultiline":true,"IsHidden":false,"Placeholder":"","InputType":0,"Rows":3,"IsMergeJustify":false,"CellName":"_Ctrl_100","CellAddress":"='ESG Progress'!$B$43","WidgetName":4,"HiddenRow":100,"SheetCodeName":null,"ControlId":"","wcb":0}</t>
  </si>
  <si>
    <t>_Ctrl_101</t>
  </si>
  <si>
    <t>{"WidgetClassification":0,"State":1,"IsRequired":false,"IsMultiline":true,"IsHidden":false,"Placeholder":"","InputType":0,"Rows":3,"IsMergeJustify":false,"CellName":"_Ctrl_101","CellAddress":"='ESG Progress'!$B$44","WidgetName":4,"HiddenRow":101,"SheetCodeName":null,"ControlId":"","wcb":0}</t>
  </si>
  <si>
    <t>_Ctrl_102</t>
  </si>
  <si>
    <t>{"WidgetClassification":0,"State":1,"IsRequired":false,"IsMultiline":true,"IsHidden":false,"Placeholder":"","InputType":0,"Rows":3,"IsMergeJustify":false,"CellName":"_Ctrl_102","CellAddress":"='ESG Progress'!$B$45","WidgetName":4,"HiddenRow":102,"SheetCodeName":null,"ControlId":"","wcb":0}</t>
  </si>
  <si>
    <t>_Ctrl_103</t>
  </si>
  <si>
    <t>{"WidgetClassification":0,"State":1,"IsRequired":false,"IsMultiline":true,"IsHidden":false,"Placeholder":"","InputType":0,"Rows":3,"IsMergeJustify":false,"CellName":"_Ctrl_103","CellAddress":"='ESG Progress'!$B$46","WidgetName":4,"HiddenRow":103,"SheetCodeName":null,"ControlId":"","wcb":0}</t>
  </si>
  <si>
    <t>_Ctrl_104</t>
  </si>
  <si>
    <t>{"WidgetClassification":0,"State":1,"IsRequired":false,"IsMultiline":true,"IsHidden":false,"Placeholder":"","InputType":0,"Rows":3,"IsMergeJustify":false,"CellName":"_Ctrl_104","CellAddress":"='ESG Progress'!$B$47","WidgetName":4,"HiddenRow":104,"SheetCodeName":null,"ControlId":"","wcb":0}</t>
  </si>
  <si>
    <t>_Ctrl_105</t>
  </si>
  <si>
    <t>{"WidgetClassification":0,"State":1,"IsRequired":false,"IsMultiline":true,"IsHidden":false,"Placeholder":"","InputType":0,"Rows":3,"IsMergeJustify":false,"CellName":"_Ctrl_105","CellAddress":"='ESG Progress'!$B$48","WidgetName":4,"HiddenRow":105,"SheetCodeName":null,"ControlId":"","wcb":0}</t>
  </si>
  <si>
    <t>_Ctrl_106</t>
  </si>
  <si>
    <t>{"WidgetClassification":0,"State":1,"IsRequired":false,"IsMultiline":true,"IsHidden":false,"Placeholder":"","InputType":0,"Rows":3,"IsMergeJustify":false,"CellName":"_Ctrl_106","CellAddress":"='ESG Progress'!$C$35","WidgetName":4,"HiddenRow":106,"SheetCodeName":null,"ControlId":"","wcb":0}</t>
  </si>
  <si>
    <t>_Ctrl_107</t>
  </si>
  <si>
    <t>{"WidgetClassification":0,"State":1,"IsRequired":false,"IsMultiline":true,"IsHidden":false,"Placeholder":"","InputType":0,"Rows":3,"IsMergeJustify":false,"CellName":"_Ctrl_107","CellAddress":"='ESG Progress'!$C$36","WidgetName":4,"HiddenRow":107,"SheetCodeName":null,"ControlId":"","wcb":0}</t>
  </si>
  <si>
    <t>_Ctrl_108</t>
  </si>
  <si>
    <t>{"WidgetClassification":0,"State":1,"IsRequired":false,"IsMultiline":true,"IsHidden":false,"Placeholder":"","InputType":0,"Rows":3,"IsMergeJustify":false,"CellName":"_Ctrl_108","CellAddress":"='ESG Progress'!$C$37","WidgetName":4,"HiddenRow":108,"SheetCodeName":null,"ControlId":"","wcb":0}</t>
  </si>
  <si>
    <t>_Ctrl_109</t>
  </si>
  <si>
    <t>{"WidgetClassification":0,"State":1,"IsRequired":false,"IsMultiline":true,"IsHidden":false,"Placeholder":"","InputType":0,"Rows":3,"IsMergeJustify":false,"CellName":"_Ctrl_109","CellAddress":"='ESG Progress'!$C$38","WidgetName":4,"HiddenRow":109,"SheetCodeName":null,"ControlId":"","wcb":0}</t>
  </si>
  <si>
    <t>_Ctrl_110</t>
  </si>
  <si>
    <t>{"WidgetClassification":0,"State":1,"IsRequired":false,"IsMultiline":true,"IsHidden":false,"Placeholder":"","InputType":0,"Rows":3,"IsMergeJustify":false,"CellName":"_Ctrl_110","CellAddress":"='ESG Progress'!$C$39","WidgetName":4,"HiddenRow":110,"SheetCodeName":null,"ControlId":"","wcb":0}</t>
  </si>
  <si>
    <t>_Ctrl_111</t>
  </si>
  <si>
    <t>{"WidgetClassification":0,"State":1,"IsRequired":false,"IsMultiline":true,"IsHidden":false,"Placeholder":"","InputType":0,"Rows":3,"IsMergeJustify":false,"CellName":"_Ctrl_111","CellAddress":"='ESG Progress'!$C$40","WidgetName":4,"HiddenRow":111,"SheetCodeName":null,"ControlId":"","wcb":0}</t>
  </si>
  <si>
    <t>_Ctrl_112</t>
  </si>
  <si>
    <t>{"WidgetClassification":0,"State":1,"IsRequired":false,"IsMultiline":true,"IsHidden":false,"Placeholder":"","InputType":0,"Rows":3,"IsMergeJustify":false,"CellName":"_Ctrl_112","CellAddress":"='ESG Progress'!$C$41","WidgetName":4,"HiddenRow":112,"SheetCodeName":null,"ControlId":"","wcb":0}</t>
  </si>
  <si>
    <t>_Ctrl_113</t>
  </si>
  <si>
    <t>{"WidgetClassification":0,"State":1,"IsRequired":false,"IsMultiline":true,"IsHidden":false,"Placeholder":"","InputType":0,"Rows":3,"IsMergeJustify":false,"CellName":"_Ctrl_113","CellAddress":"='ESG Progress'!$C$42","WidgetName":4,"HiddenRow":113,"SheetCodeName":null,"ControlId":"","wcb":0}</t>
  </si>
  <si>
    <t>_Ctrl_114</t>
  </si>
  <si>
    <t>{"WidgetClassification":0,"State":1,"IsRequired":false,"IsMultiline":true,"IsHidden":false,"Placeholder":"","InputType":0,"Rows":3,"IsMergeJustify":false,"CellName":"_Ctrl_114","CellAddress":"='ESG Progress'!$C$43","WidgetName":4,"HiddenRow":114,"SheetCodeName":null,"ControlId":"","wcb":0}</t>
  </si>
  <si>
    <t>_Ctrl_115</t>
  </si>
  <si>
    <t>{"WidgetClassification":0,"State":1,"IsRequired":false,"IsMultiline":true,"IsHidden":false,"Placeholder":"","InputType":0,"Rows":3,"IsMergeJustify":false,"CellName":"_Ctrl_115","CellAddress":"='ESG Progress'!$C$44","WidgetName":4,"HiddenRow":115,"SheetCodeName":null,"ControlId":"","wcb":0}</t>
  </si>
  <si>
    <t>_Ctrl_116</t>
  </si>
  <si>
    <t>{"WidgetClassification":0,"State":1,"IsRequired":false,"IsMultiline":true,"IsHidden":false,"Placeholder":"","InputType":0,"Rows":3,"IsMergeJustify":false,"CellName":"_Ctrl_116","CellAddress":"='ESG Progress'!$C$45","WidgetName":4,"HiddenRow":116,"SheetCodeName":null,"ControlId":"","wcb":0}</t>
  </si>
  <si>
    <t>_Ctrl_117</t>
  </si>
  <si>
    <t>{"WidgetClassification":0,"State":1,"IsRequired":false,"IsMultiline":true,"IsHidden":false,"Placeholder":"","InputType":0,"Rows":3,"IsMergeJustify":false,"CellName":"_Ctrl_117","CellAddress":"='ESG Progress'!$C$46","WidgetName":4,"HiddenRow":117,"SheetCodeName":null,"ControlId":"","wcb":0}</t>
  </si>
  <si>
    <t>_Ctrl_118</t>
  </si>
  <si>
    <t>{"WidgetClassification":0,"State":1,"IsRequired":false,"IsMultiline":true,"IsHidden":false,"Placeholder":"","InputType":0,"Rows":3,"IsMergeJustify":false,"CellName":"_Ctrl_118","CellAddress":"='ESG Progress'!$C$47","WidgetName":4,"HiddenRow":118,"SheetCodeName":null,"ControlId":"","wcb":0}</t>
  </si>
  <si>
    <t>_Ctrl_119</t>
  </si>
  <si>
    <t>{"WidgetClassification":0,"State":1,"IsRequired":false,"IsMultiline":true,"IsHidden":false,"Placeholder":"","InputType":0,"Rows":3,"IsMergeJustify":false,"CellName":"_Ctrl_119","CellAddress":"='ESG Progress'!$C$48","WidgetName":4,"HiddenRow":119,"SheetCodeName":null,"ControlId":"","wcb":0}</t>
  </si>
  <si>
    <t>_Ctrl_120</t>
  </si>
  <si>
    <t>{"WidgetClassification":0,"State":1,"IsRequired":false,"IsMultiline":true,"IsHidden":false,"Placeholder":"","InputType":0,"Rows":3,"IsMergeJustify":false,"CellName":"_Ctrl_120","CellAddress":"='ESG Progress'!$C$49","WidgetName":4,"HiddenRow":120,"SheetCodeName":null,"ControlId":"","wcb":0}</t>
  </si>
  <si>
    <t>_Ctrl_121</t>
  </si>
  <si>
    <t>{"WidgetClassification":0,"State":1,"IsRequired":false,"IsMultiline":true,"IsHidden":false,"Placeholder":"","InputType":0,"Rows":3,"IsMergeJustify":false,"CellName":"_Ctrl_121","CellAddress":"='ESG Progress'!$B$51","WidgetName":4,"HiddenRow":121,"SheetCodeName":null,"ControlId":"","wcb":0}</t>
  </si>
  <si>
    <t>_Ctrl_122</t>
  </si>
  <si>
    <t>{"WidgetClassification":0,"State":1,"IsRequired":false,"IsMultiline":true,"IsHidden":false,"Placeholder":"","InputType":0,"Rows":3,"IsMergeJustify":false,"CellName":"_Ctrl_122","CellAddress":"='ESG Progress'!$B$52","WidgetName":4,"HiddenRow":122,"SheetCodeName":null,"ControlId":"","wcb":0}</t>
  </si>
  <si>
    <t>_Ctrl_123</t>
  </si>
  <si>
    <t>{"WidgetClassification":0,"State":1,"IsRequired":false,"IsMultiline":true,"IsHidden":false,"Placeholder":"","InputType":0,"Rows":3,"IsMergeJustify":false,"CellName":"_Ctrl_123","CellAddress":"='ESG Progress'!$B$53","WidgetName":4,"HiddenRow":123,"SheetCodeName":null,"ControlId":"","wcb":0}</t>
  </si>
  <si>
    <t>_Ctrl_124</t>
  </si>
  <si>
    <t>{"WidgetClassification":0,"State":1,"IsRequired":false,"IsMultiline":true,"IsHidden":false,"Placeholder":"","InputType":0,"Rows":3,"IsMergeJustify":false,"CellName":"_Ctrl_124","CellAddress":"='ESG Progress'!$B$54","WidgetName":4,"HiddenRow":124,"SheetCodeName":null,"ControlId":"","wcb":0}</t>
  </si>
  <si>
    <t>_Ctrl_125</t>
  </si>
  <si>
    <t>{"WidgetClassification":0,"State":1,"IsRequired":false,"IsMultiline":true,"IsHidden":false,"Placeholder":"","InputType":0,"Rows":3,"IsMergeJustify":false,"CellName":"_Ctrl_125","CellAddress":"='ESG Progress'!$B$55","WidgetName":4,"HiddenRow":125,"SheetCodeName":null,"ControlId":"","wcb":0}</t>
  </si>
  <si>
    <t>_Ctrl_126</t>
  </si>
  <si>
    <t>{"WidgetClassification":0,"State":1,"IsRequired":false,"IsMultiline":true,"IsHidden":false,"Placeholder":"","InputType":0,"Rows":3,"IsMergeJustify":false,"CellName":"_Ctrl_126","CellAddress":"='ESG Progress'!$B$56","WidgetName":4,"HiddenRow":126,"SheetCodeName":null,"ControlId":"","wcb":0}</t>
  </si>
  <si>
    <t>_Ctrl_127</t>
  </si>
  <si>
    <t>{"WidgetClassification":0,"State":1,"IsRequired":false,"IsMultiline":true,"IsHidden":false,"Placeholder":"","InputType":0,"Rows":3,"IsMergeJustify":false,"CellName":"_Ctrl_127","CellAddress":"='ESG Progress'!$C$51","WidgetName":4,"HiddenRow":127,"SheetCodeName":null,"ControlId":"","wcb":0}</t>
  </si>
  <si>
    <t>_Ctrl_128</t>
  </si>
  <si>
    <t>{"WidgetClassification":0,"State":1,"IsRequired":false,"IsMultiline":true,"IsHidden":false,"Placeholder":"","InputType":0,"Rows":3,"IsMergeJustify":false,"CellName":"_Ctrl_128","CellAddress":"='ESG Progress'!$C$52","WidgetName":4,"HiddenRow":128,"SheetCodeName":null,"ControlId":"","wcb":0}</t>
  </si>
  <si>
    <t>_Ctrl_129</t>
  </si>
  <si>
    <t>{"WidgetClassification":0,"State":1,"IsRequired":false,"IsMultiline":true,"IsHidden":false,"Placeholder":"","InputType":0,"Rows":3,"IsMergeJustify":false,"CellName":"_Ctrl_129","CellAddress":"='ESG Progress'!$C$53","WidgetName":4,"HiddenRow":129,"SheetCodeName":null,"ControlId":"","wcb":0}</t>
  </si>
  <si>
    <t>_Ctrl_130</t>
  </si>
  <si>
    <t>{"WidgetClassification":0,"State":1,"IsRequired":false,"IsMultiline":true,"IsHidden":false,"Placeholder":"","InputType":0,"Rows":3,"IsMergeJustify":false,"CellName":"_Ctrl_130","CellAddress":"='ESG Progress'!$C$54","WidgetName":4,"HiddenRow":130,"SheetCodeName":null,"ControlId":"","wcb":0}</t>
  </si>
  <si>
    <t>_Ctrl_131</t>
  </si>
  <si>
    <t>{"WidgetClassification":0,"State":1,"IsRequired":false,"IsMultiline":true,"IsHidden":false,"Placeholder":"","InputType":0,"Rows":3,"IsMergeJustify":false,"CellName":"_Ctrl_131","CellAddress":"='ESG Progress'!$C$55","WidgetName":4,"HiddenRow":131,"SheetCodeName":null,"ControlId":"","wcb":0}</t>
  </si>
  <si>
    <t>_Ctrl_132</t>
  </si>
  <si>
    <t>{"WidgetClassification":0,"State":1,"IsRequired":false,"IsMultiline":true,"IsHidden":false,"Placeholder":"","InputType":0,"Rows":3,"IsMergeJustify":false,"CellName":"_Ctrl_132","CellAddress":"='ESG Progress'!$C$56","WidgetName":4,"HiddenRow":132,"SheetCodeName":null,"ControlId":"","wcb":0}</t>
  </si>
  <si>
    <t>_Ctrl_133</t>
  </si>
  <si>
    <t>{"WidgetClassification":0,"State":1,"IsRequired":false,"IsMultiline":true,"IsHidden":false,"Placeholder":"","InputType":0,"Rows":3,"IsMergeJustify":false,"CellName":"_Ctrl_133","CellAddress":"='ESG Progress'!$C$57","WidgetName":4,"HiddenRow":133,"SheetCodeName":null,"ControlId":"","wcb":0}</t>
  </si>
  <si>
    <t>_Ctrl_134</t>
  </si>
  <si>
    <t>{"WidgetClassification":0,"State":1,"IsRequired":false,"IsMultiline":true,"IsHidden":false,"Placeholder":"","InputType":0,"Rows":3,"IsMergeJustify":false,"CellName":"_Ctrl_134","CellAddress":"='CAPEX Request Form'!$B$61","WidgetName":4,"HiddenRow":134,"SheetCodeName":null,"ControlId":"","wcb":0}</t>
  </si>
  <si>
    <t>_Ctrl_135</t>
  </si>
  <si>
    <t>{"WidgetClassification":0,"State":1,"IsRequired":false,"IsMultiline":true,"IsHidden":false,"Placeholder":"","InputType":0,"Rows":3,"IsMergeJustify":false,"CellName":"_Ctrl_135","CellAddress":"='CAPEX Request Form'!$D$61","WidgetName":4,"HiddenRow":135,"SheetCodeName":null,"ControlId":"","wcb":0}</t>
  </si>
  <si>
    <t>_Ctrl_136</t>
  </si>
  <si>
    <t>{"WidgetClassification":3,"State":1,"HyperlinkFlavor":0,"Placement":0,"LinkTarget":0,"CellName":"_Ctrl_136","CellAddress":"='ESG Progress'!$B$3","WidgetName":8,"HiddenRow":136,"SheetCodeName":null,"ControlId":"","wcb":0}</t>
  </si>
  <si>
    <t>_Ctrl_137</t>
  </si>
  <si>
    <t>{"WidgetClassification":3,"State":1,"HyperlinkFlavor":0,"Placement":0,"LinkTarget":0,"CellName":"_Ctrl_137","CellAddress":"='CAPEX Request Form'!$B$3","WidgetName":8,"HiddenRow":137,"SheetCodeName":null,"ControlId":"","wcb":0}</t>
  </si>
  <si>
    <t>_Ctrl_138</t>
  </si>
  <si>
    <t>{"WidgetClassification":3,"State":1,"HyperlinkFlavor":0,"Placement":0,"LinkTarget":0,"CellName":"_Ctrl_138","CellAddress":"='Revenue'!$B$3","WidgetName":8,"HiddenRow":138,"SheetCodeName":null,"ControlId":"","wcb":0}</t>
  </si>
  <si>
    <t>_Ctrl_139</t>
  </si>
  <si>
    <t>{"WidgetClassification":3,"State":1,"HyperlinkFlavor":0,"Placement":0,"LinkTarget":0,"CellName":"_Ctrl_139","CellAddress":"='Expenses'!$B$3","WidgetName":8,"HiddenRow":139,"SheetCodeName":null,"ControlId":"","wcb":0}</t>
  </si>
  <si>
    <t>_Ctrl_140</t>
  </si>
  <si>
    <t>{"WidgetClassification":3,"State":1,"HyperlinkFlavor":0,"Placement":0,"LinkTarget":0,"CellName":"_Ctrl_140","CellAddress":"='Capital &amp; ROI'!$B$3","WidgetName":8,"HiddenRow":140,"SheetCodeName":null,"ControlId":"","wcb":0}</t>
  </si>
  <si>
    <t>_Ctrl_141</t>
  </si>
  <si>
    <t>{"WidgetClassification":3,"State":1,"HyperlinkFlavor":0,"Placement":0,"LinkTarget":0,"CellName":"_Ctrl_141","CellAddress":"='Asset &amp; Market Values'!$B$3","WidgetName":8,"HiddenRow":141,"SheetCodeName":null,"ControlId":"","wcb":0}</t>
  </si>
  <si>
    <t>_Ctrl_142</t>
  </si>
  <si>
    <t>{"WidgetClassification":3,"State":1,"HyperlinkFlavor":0,"Placement":0,"LinkTarget":0,"CellName":"_Ctrl_142","CellAddress":"='Risk Analysis'!$B$3","WidgetName":8,"HiddenRow":142,"SheetCodeName":null,"ControlId":"","wcb":0}</t>
  </si>
  <si>
    <t>_Ctrl_143</t>
  </si>
  <si>
    <t>{"WidgetClassification":3,"State":1,"HyperlinkFlavor":0,"Placement":0,"LinkTarget":0,"CellName":"_Ctrl_143","CellAddress":"='CAPEX  Appraisal Tool'!$B$3","WidgetName":8,"HiddenRow":143,"SheetCodeName":null,"ControlId":"","wcb":0}</t>
  </si>
  <si>
    <t xml:space="preserve"> Current revenue</t>
  </si>
  <si>
    <t xml:space="preserve"> Current profit</t>
  </si>
  <si>
    <t xml:space="preserve"> Current percent profit</t>
  </si>
  <si>
    <t xml:space="preserve"> Revenue growth from strong brand and social license to operate</t>
  </si>
  <si>
    <t xml:space="preserve"> Energy </t>
  </si>
  <si>
    <t xml:space="preserve"> Carbon </t>
  </si>
  <si>
    <t xml:space="preserve"> Business travel </t>
  </si>
  <si>
    <t xml:space="preserve"> Maintenance </t>
  </si>
  <si>
    <t xml:space="preserve"> Insurance premiums </t>
  </si>
  <si>
    <t xml:space="preserve">   Gains from less unplanned absenteeism</t>
  </si>
  <si>
    <t xml:space="preserve">   Gains from reduced business travel</t>
  </si>
  <si>
    <t xml:space="preserve">   Gains from working in green buildings</t>
  </si>
  <si>
    <t xml:space="preserve">   Gains from improved collaboration</t>
  </si>
  <si>
    <t xml:space="preserve">   Gains from higher employee engagement</t>
  </si>
  <si>
    <t xml:space="preserve"> Increase in value of company-owned real estate</t>
  </si>
  <si>
    <t xml:space="preserve"> Increase in value of company-owned vehicles</t>
  </si>
  <si>
    <t xml:space="preserve"> Increase in value of company-owned equipment </t>
  </si>
  <si>
    <t xml:space="preserve"> Increase in value of company investment portfolio </t>
  </si>
  <si>
    <t xml:space="preserve"> </t>
  </si>
  <si>
    <t>{"BrowserAndLocation":{"ConversionPath":"C:\\Users\\Bob Willard\\Documents\\SpreadsheetConverter","SelectedBrowsers":[]},"SpreadsheetServer":{"Username":"","Password":"","ServerUrl":""},"ConfigureSubmitDefault":{"Email":"","Free":false,"Advanced":false,"AdvancedSecured":false,"Demo":true},"MessageBubble":{"Close":false,"TopMsg":0},"CustomizeTheme":{"Theme":"C:\\Users\\Bob Willard\\AppData\\Local\\ssc\\customfiles\\theme-ssc-1515531176.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</si>
  <si>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nputDetection":0,"RecalcMode":1,"Layout":0,"LayoutSamePagesHeightEnabled":false,"Theme":{"BgColor":"#FFFFFFFF","BgImage":"","InputBorderStyle":2,"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true,"IsPrintAll":tru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</si>
  <si>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{"IsHide":false,"HiddenInExcel":false,"SheetId":-1,"Name":"Revenue","Guid":"2NCIZP","Index":2,"VisibleRange":"","SheetTheme":{"TabColor":"","BodyColor":"","BodyImage":""}}</t>
  </si>
  <si>
    <t>{"IsHide":false,"HiddenInExcel":false,"SheetId":-1,"Name":"Expenses","Guid":"R3A4D8","Index":3,"VisibleRange":"","SheetTheme":{"TabColor":"","BodyColor":"","BodyImage":""}}</t>
  </si>
  <si>
    <t>{"IsHide":false,"HiddenInExcel":false,"SheetId":-1,"Name":"Capital &amp; ROI","Guid":"T905SU","Index":4,"VisibleRange":"","SheetTheme":{"TabColor":"","BodyColor":"","BodyImage":""}}</t>
  </si>
  <si>
    <t>{"IsHide":false,"HiddenInExcel":false,"SheetId":-1,"Name":"Asset &amp; Market Values","Guid":"6YARL3","Index":5,"VisibleRange":"","SheetTheme":{"TabColor":"","BodyColor":"","BodyImage":""}}</t>
  </si>
  <si>
    <t>{"IsHide":false,"HiddenInExcel":false,"SheetId":-1,"Name":"Risk Analysis","Guid":"2YIELN","Index":6,"VisibleRange":"","SheetTheme":{"TabColor":"","BodyColor":"","BodyImage":""}}</t>
  </si>
  <si>
    <t>{"IsHide":false,"HiddenInExcel":false,"SheetId":-1,"Name":"CAPEX  Appraisal Tool","Guid":"D7QQHE","Index":7,"VisibleRange":"","SheetTheme":{"TabColor":"","BodyColor":"","BodyImage":""}}</t>
  </si>
  <si>
    <t>CAPEX: A practical guide to embedding sustainability into capital investment appraisal, Accounting for Sustainability (A4S), CFO Leadership Network, April 2016.</t>
  </si>
  <si>
    <t xml:space="preserve"> Revenue growth from new customers</t>
  </si>
  <si>
    <t xml:space="preserve"> Revenue growth from new innovative products</t>
  </si>
  <si>
    <t xml:space="preserve"> Revenue growth from new innovative service and financing offerings</t>
  </si>
  <si>
    <t xml:space="preserve"> Revenue growth from new markets</t>
  </si>
  <si>
    <t xml:space="preserve"> Revenue growth from sale of carbon credits</t>
  </si>
  <si>
    <t xml:space="preserve"> (Other …?)</t>
  </si>
  <si>
    <t xml:space="preserve"> (Other…?)</t>
  </si>
  <si>
    <t xml:space="preserve"> Revenue growth from infrastructure projects</t>
  </si>
  <si>
    <t>Operating expense savings</t>
  </si>
  <si>
    <t xml:space="preserve">Net annual operating expense savings </t>
  </si>
  <si>
    <t xml:space="preserve"> Financial analysis / Return on investment (ROI)</t>
  </si>
  <si>
    <t>Funds required</t>
  </si>
  <si>
    <t>Notes:</t>
  </si>
  <si>
    <t xml:space="preserve">Operating expense increases </t>
  </si>
  <si>
    <t>Potential operating expense increase</t>
  </si>
  <si>
    <t xml:space="preserve">Lower asset values </t>
  </si>
  <si>
    <t xml:space="preserve">Lower market value </t>
  </si>
  <si>
    <t xml:space="preserve">Payback period (years) </t>
  </si>
  <si>
    <t>Potential Opportunities</t>
  </si>
  <si>
    <t xml:space="preserve"> Potential Risks</t>
  </si>
  <si>
    <t>Revenue growth</t>
  </si>
  <si>
    <t>Score
0-5</t>
  </si>
  <si>
    <t>Weight</t>
  </si>
  <si>
    <t>Weighted
Score</t>
  </si>
  <si>
    <t>Potential revenue erosion</t>
  </si>
  <si>
    <t xml:space="preserve"> Project Description</t>
  </si>
  <si>
    <t>Percentage of lost revenue that reduces profit / cash flow</t>
  </si>
  <si>
    <t>(Other …?)</t>
  </si>
  <si>
    <t xml:space="preserve"> Revenue growth from sale of waste</t>
  </si>
  <si>
    <t>Percentage of additional revenue that contributes to free cash flow</t>
  </si>
  <si>
    <t>Net revenue contribution to annual free cash flow</t>
  </si>
  <si>
    <r>
      <t xml:space="preserve">Cost-Benefit ROI Summary 
</t>
    </r>
    <r>
      <rPr>
        <sz val="11"/>
        <color theme="0"/>
        <rFont val="Arial"/>
        <family val="2"/>
      </rPr>
      <t/>
    </r>
  </si>
  <si>
    <t>Revenue Growth Opportunities</t>
  </si>
  <si>
    <t>This worksheet assesses how the project may directly or indirectly affect top-line revenue growth.</t>
  </si>
  <si>
    <t xml:space="preserve"> Expense Saving Opportunities</t>
  </si>
  <si>
    <t xml:space="preserve">This worksheet assesses how the project directly or indirectly affects expenses. </t>
  </si>
  <si>
    <r>
      <t>This worksheet does a cost-benefit analysis to assess the ROI of the project. It uses traditional and new decision-making factors that CFOs say should be considered when allocating company resources in the 21st century.</t>
    </r>
    <r>
      <rPr>
        <vertAlign val="superscript"/>
        <sz val="14"/>
        <color theme="1" tint="0.249977111117893"/>
        <rFont val="Arial"/>
        <family val="2"/>
      </rPr>
      <t>1</t>
    </r>
    <r>
      <rPr>
        <sz val="14"/>
        <color theme="1" tint="0.249977111117893"/>
        <rFont val="Arial"/>
        <family val="2"/>
      </rPr>
      <t xml:space="preserve"> </t>
    </r>
  </si>
  <si>
    <t>This worksheet assesses how the project directly or indirectly affects the value of company assets and its market capitalization.</t>
  </si>
  <si>
    <t>Impacts on Asset and Market Values</t>
  </si>
  <si>
    <t>Risk Analysis</t>
  </si>
  <si>
    <t xml:space="preserve">Funding and ROI </t>
  </si>
  <si>
    <t xml:space="preserve">   Legend </t>
  </si>
  <si>
    <t xml:space="preserve">    Yellow fields are for user input. Starting examples illustrate how the calculation formulas work. Overwrite them with real company data. </t>
  </si>
  <si>
    <t xml:space="preserve">   Light purple fields are auto-calculated based on the content of yellow fields. Any user entries in these cells will overwrite their formulas.</t>
  </si>
  <si>
    <t xml:space="preserve">   White fields are used for instructions, explanations, or labels for adjacent fields</t>
  </si>
  <si>
    <t xml:space="preserve">   Light blue fields with a "?" have additional explanations and information for adjacent fields. Mouse-over the "?" to reveal the guidance.</t>
  </si>
  <si>
    <t>These values are used in the following calculations.</t>
  </si>
  <si>
    <t xml:space="preserve">     ?</t>
  </si>
  <si>
    <r>
      <t>Backup notes and documentation</t>
    </r>
    <r>
      <rPr>
        <i/>
        <sz val="12"/>
        <color theme="1" tint="0.249977111117893"/>
        <rFont val="Arial"/>
        <family val="2"/>
      </rPr>
      <t xml:space="preserve"> (expand as necessary)</t>
    </r>
  </si>
  <si>
    <t>Potential annual amount</t>
  </si>
  <si>
    <t xml:space="preserve">Current  annual 
expense </t>
  </si>
  <si>
    <t xml:space="preserve">Potential 
annual savings </t>
  </si>
  <si>
    <t xml:space="preserve"> Materials / supplies / consumables</t>
  </si>
  <si>
    <t xml:space="preserve"> Transportation / Shipping  </t>
  </si>
  <si>
    <t xml:space="preserve"> Waste costs</t>
  </si>
  <si>
    <t xml:space="preserve"> Litigation costs</t>
  </si>
  <si>
    <t xml:space="preserve"> Water and sewage</t>
  </si>
  <si>
    <t xml:space="preserve"> (Other potential expense reductions…?)</t>
  </si>
  <si>
    <t xml:space="preserve"> (Other potential expense increases …?)</t>
  </si>
  <si>
    <t xml:space="preserve">   Current annual payroll</t>
  </si>
  <si>
    <t xml:space="preserve"> Leasing / Rental / Loan repayments</t>
  </si>
  <si>
    <t>Potential 
annual benefit</t>
  </si>
  <si>
    <t xml:space="preserve"> Productivity gains</t>
  </si>
  <si>
    <t>This is used in the following productivity calculations.</t>
  </si>
  <si>
    <t xml:space="preserve">   Gains from less commuting </t>
  </si>
  <si>
    <t xml:space="preserve"> Potential increase in company market capitalization</t>
  </si>
  <si>
    <t>Potential increase market value</t>
  </si>
  <si>
    <r>
      <t xml:space="preserve"> Risk of </t>
    </r>
    <r>
      <rPr>
        <b/>
        <i/>
        <sz val="14"/>
        <color theme="1" tint="0.249977111117893"/>
        <rFont val="Arial"/>
        <family val="2"/>
      </rPr>
      <t xml:space="preserve">operating expense </t>
    </r>
    <r>
      <rPr>
        <b/>
        <sz val="14"/>
        <color theme="1" tint="0.249977111117893"/>
        <rFont val="Arial"/>
        <family val="2"/>
      </rPr>
      <t xml:space="preserve">increases </t>
    </r>
    <r>
      <rPr>
        <sz val="12"/>
        <color theme="1" tint="0.249977111117893"/>
        <rFont val="Arial"/>
        <family val="2"/>
      </rPr>
      <t xml:space="preserve">... if the project is </t>
    </r>
    <r>
      <rPr>
        <b/>
        <i/>
        <sz val="12"/>
        <color theme="1" tint="0.249977111117893"/>
        <rFont val="Arial"/>
        <family val="2"/>
      </rPr>
      <t>not</t>
    </r>
    <r>
      <rPr>
        <sz val="12"/>
        <color theme="1" tint="0.249977111117893"/>
        <rFont val="Arial"/>
        <family val="2"/>
      </rPr>
      <t xml:space="preserve"> undertaken</t>
    </r>
  </si>
  <si>
    <r>
      <t xml:space="preserve"> Risk of </t>
    </r>
    <r>
      <rPr>
        <b/>
        <i/>
        <sz val="14"/>
        <color theme="1" tint="0.249977111117893"/>
        <rFont val="Arial"/>
        <family val="2"/>
      </rPr>
      <t>revenue</t>
    </r>
    <r>
      <rPr>
        <b/>
        <sz val="14"/>
        <color theme="1" tint="0.249977111117893"/>
        <rFont val="Arial"/>
        <family val="2"/>
      </rPr>
      <t xml:space="preserve"> erosion</t>
    </r>
    <r>
      <rPr>
        <b/>
        <sz val="12"/>
        <color theme="1" tint="0.249977111117893"/>
        <rFont val="Arial"/>
        <family val="2"/>
      </rPr>
      <t xml:space="preserve"> </t>
    </r>
    <r>
      <rPr>
        <sz val="12"/>
        <color theme="1" tint="0.249977111117893"/>
        <rFont val="Arial"/>
        <family val="2"/>
      </rPr>
      <t xml:space="preserve">... if the project is </t>
    </r>
    <r>
      <rPr>
        <b/>
        <i/>
        <sz val="12"/>
        <color theme="1" tint="0.249977111117893"/>
        <rFont val="Arial"/>
        <family val="2"/>
      </rPr>
      <t>not</t>
    </r>
    <r>
      <rPr>
        <sz val="12"/>
        <color theme="1" tint="0.249977111117893"/>
        <rFont val="Arial"/>
        <family val="2"/>
      </rPr>
      <t xml:space="preserve"> undertaken</t>
    </r>
  </si>
  <si>
    <r>
      <t xml:space="preserve"> Risk of </t>
    </r>
    <r>
      <rPr>
        <b/>
        <i/>
        <sz val="14"/>
        <color theme="1" tint="0.249977111117893"/>
        <rFont val="Arial"/>
        <family val="2"/>
      </rPr>
      <t>employee-related expense</t>
    </r>
    <r>
      <rPr>
        <b/>
        <sz val="14"/>
        <color theme="1" tint="0.249977111117893"/>
        <rFont val="Arial"/>
        <family val="2"/>
      </rPr>
      <t xml:space="preserve"> increases </t>
    </r>
    <r>
      <rPr>
        <sz val="12"/>
        <color theme="1" tint="0.249977111117893"/>
        <rFont val="Arial"/>
        <family val="2"/>
      </rPr>
      <t xml:space="preserve">... if the project is </t>
    </r>
    <r>
      <rPr>
        <b/>
        <i/>
        <sz val="12"/>
        <color theme="1" tint="0.249977111117893"/>
        <rFont val="Arial"/>
        <family val="2"/>
      </rPr>
      <t>not</t>
    </r>
    <r>
      <rPr>
        <sz val="12"/>
        <color theme="1" tint="0.249977111117893"/>
        <rFont val="Arial"/>
        <family val="2"/>
      </rPr>
      <t xml:space="preserve"> undertaken</t>
    </r>
  </si>
  <si>
    <r>
      <t xml:space="preserve"> Risk to </t>
    </r>
    <r>
      <rPr>
        <b/>
        <i/>
        <sz val="14"/>
        <color theme="1" tint="0.249977111117893"/>
        <rFont val="Arial"/>
        <family val="2"/>
      </rPr>
      <t>balance sheet</t>
    </r>
    <r>
      <rPr>
        <b/>
        <sz val="14"/>
        <color theme="1" tint="0.249977111117893"/>
        <rFont val="Arial"/>
        <family val="2"/>
      </rPr>
      <t xml:space="preserve"> values </t>
    </r>
    <r>
      <rPr>
        <sz val="12"/>
        <color theme="1" tint="0.249977111117893"/>
        <rFont val="Arial"/>
        <family val="2"/>
      </rPr>
      <t xml:space="preserve">... if the project is </t>
    </r>
    <r>
      <rPr>
        <b/>
        <i/>
        <sz val="12"/>
        <color theme="1" tint="0.249977111117893"/>
        <rFont val="Arial"/>
        <family val="2"/>
      </rPr>
      <t>not</t>
    </r>
    <r>
      <rPr>
        <sz val="12"/>
        <color theme="1" tint="0.249977111117893"/>
        <rFont val="Arial"/>
        <family val="2"/>
      </rPr>
      <t xml:space="preserve"> undertaken</t>
    </r>
    <r>
      <rPr>
        <sz val="11"/>
        <color theme="0"/>
        <rFont val="Arial"/>
        <family val="2"/>
      </rPr>
      <t/>
    </r>
  </si>
  <si>
    <t>Treat the line items as prompts for asset values that might be impacted, directly or indirectly, by the project. Estimate the possible percentage changes in value when the project is fully implemented. 
Starting values in yellow cells are just sample place-holders to illustrate how the formulas work. Overwrite them with real data.</t>
  </si>
  <si>
    <t>Treat the line items as prompts for direct or indirect savings, as a result of the project. Estimate the possible percentage reductions in expenses when the project is fully implemented. 
Be consistent about whether the expenses are for location(s) impacted by the project or for the whole company. When in doubt, use the deciding CFO's jurisdiction as the reference point.
Starting values in yellow cells are just sample place-holders to illustrate how the formulas work. Overwrite them with real data.</t>
  </si>
  <si>
    <t xml:space="preserve">Treat the line items as prompts for possible direct or indirect revenue stream growth, as a result of the project. Estimate the possible growth percentages when the project is fully implemented. 
Be consistent about whether the revenue growth is for the location(s) impacted by the project or for the whole company. When in doubt, use the deciding CFO's jurisdiction as the reference point.
Starting values in yellow cells are just sample place-holders to illustrate how the formulas work. Overwrite them with real data. </t>
  </si>
  <si>
    <r>
      <t xml:space="preserve">This worksheet assesses the risks if the project is </t>
    </r>
    <r>
      <rPr>
        <b/>
        <sz val="14"/>
        <color theme="1" tint="0.249977111117893"/>
        <rFont val="Arial"/>
        <family val="2"/>
      </rPr>
      <t>not</t>
    </r>
    <r>
      <rPr>
        <sz val="14"/>
        <color theme="1" tint="0.249977111117893"/>
        <rFont val="Arial"/>
        <family val="2"/>
      </rPr>
      <t xml:space="preserve"> undertaken, or is unsuccessful.  </t>
    </r>
  </si>
  <si>
    <t>Eroded revenue from disappointed customers</t>
  </si>
  <si>
    <t>Eroded revenue from outdated, unsustainable products</t>
  </si>
  <si>
    <t>Missed revenue from lack of service and financing offerings</t>
  </si>
  <si>
    <t xml:space="preserve">Missed revenue from lower social license to operate </t>
  </si>
  <si>
    <t xml:space="preserve"> (Other eroded or missed revenue …)</t>
  </si>
  <si>
    <t xml:space="preserve">Increased energy expenses </t>
  </si>
  <si>
    <t xml:space="preserve"> Service contracts </t>
  </si>
  <si>
    <t xml:space="preserve">Increased shipping and transportation expenses </t>
  </si>
  <si>
    <t xml:space="preserve">Increased maintenance expenses </t>
  </si>
  <si>
    <t xml:space="preserve">Increased insurance premiums </t>
  </si>
  <si>
    <t xml:space="preserve">Increased litigation expenses </t>
  </si>
  <si>
    <t xml:space="preserve">Increased water and sewage costs </t>
  </si>
  <si>
    <t xml:space="preserve">Increased service contract expenses </t>
  </si>
  <si>
    <t xml:space="preserve">Increased business travel expenses </t>
  </si>
  <si>
    <t xml:space="preserve">Increased materials costs </t>
  </si>
  <si>
    <t>Increased carbon expenses</t>
  </si>
  <si>
    <t>Increased hiring costs</t>
  </si>
  <si>
    <t>Increased attrition costs</t>
  </si>
  <si>
    <t>Lower employee engagement and productivity</t>
  </si>
  <si>
    <t>Any anticipated borrowing during evaluation period</t>
  </si>
  <si>
    <t>Lower value of company-owned real estate</t>
  </si>
  <si>
    <t>Eroded revenue</t>
  </si>
  <si>
    <t>Expense overruns and size of emergency / contingency funds</t>
  </si>
  <si>
    <t>Increased employee attrition and lower productivity</t>
  </si>
  <si>
    <t>Lower asset values</t>
  </si>
  <si>
    <t>Potential contributors to revenue growth</t>
  </si>
  <si>
    <r>
      <t xml:space="preserve">Potential </t>
    </r>
    <r>
      <rPr>
        <b/>
        <i/>
        <sz val="14"/>
        <color theme="1" tint="0.249977111117893"/>
        <rFont val="Arial"/>
        <family val="2"/>
      </rPr>
      <t>operating expense</t>
    </r>
    <r>
      <rPr>
        <b/>
        <sz val="14"/>
        <color theme="1" tint="0.249977111117893"/>
        <rFont val="Arial"/>
        <family val="2"/>
      </rPr>
      <t xml:space="preserve"> savings</t>
    </r>
  </si>
  <si>
    <r>
      <t xml:space="preserve">Potential </t>
    </r>
    <r>
      <rPr>
        <b/>
        <i/>
        <sz val="14"/>
        <color theme="1" tint="0.249977111117893"/>
        <rFont val="Arial"/>
        <family val="2"/>
      </rPr>
      <t>employee expense</t>
    </r>
    <r>
      <rPr>
        <b/>
        <sz val="14"/>
        <color theme="1" tint="0.249977111117893"/>
        <rFont val="Arial"/>
        <family val="2"/>
      </rPr>
      <t xml:space="preserve"> savings</t>
    </r>
  </si>
  <si>
    <r>
      <t xml:space="preserve"> Potential increase in </t>
    </r>
    <r>
      <rPr>
        <b/>
        <i/>
        <sz val="14"/>
        <color theme="1" tint="0.249977111117893"/>
        <rFont val="Arial"/>
        <family val="2"/>
      </rPr>
      <t>asset values</t>
    </r>
  </si>
  <si>
    <r>
      <t xml:space="preserve"> Potential increase in </t>
    </r>
    <r>
      <rPr>
        <b/>
        <i/>
        <sz val="14"/>
        <color theme="1" tint="0.249977111117893"/>
        <rFont val="Arial"/>
        <family val="2"/>
      </rPr>
      <t>company market value</t>
    </r>
  </si>
  <si>
    <r>
      <t xml:space="preserve"> Risk to </t>
    </r>
    <r>
      <rPr>
        <b/>
        <i/>
        <sz val="14"/>
        <color theme="1" tint="0.249977111117893"/>
        <rFont val="Arial"/>
        <family val="2"/>
      </rPr>
      <t>market value</t>
    </r>
    <r>
      <rPr>
        <b/>
        <sz val="14"/>
        <color theme="1" tint="0.249977111117893"/>
        <rFont val="Arial"/>
        <family val="2"/>
      </rPr>
      <t xml:space="preserve"> </t>
    </r>
    <r>
      <rPr>
        <sz val="12"/>
        <color theme="1" tint="0.249977111117893"/>
        <rFont val="Arial"/>
        <family val="2"/>
      </rPr>
      <t xml:space="preserve">... if the project is </t>
    </r>
    <r>
      <rPr>
        <b/>
        <i/>
        <sz val="12"/>
        <color theme="1" tint="0.249977111117893"/>
        <rFont val="Arial"/>
        <family val="2"/>
      </rPr>
      <t>not</t>
    </r>
    <r>
      <rPr>
        <sz val="12"/>
        <color theme="1" tint="0.249977111117893"/>
        <rFont val="Arial"/>
        <family val="2"/>
      </rPr>
      <t xml:space="preserve"> undertaken</t>
    </r>
    <r>
      <rPr>
        <sz val="11"/>
        <color theme="0"/>
        <rFont val="Arial"/>
        <family val="2"/>
      </rPr>
      <t/>
    </r>
  </si>
  <si>
    <r>
      <t xml:space="preserve"> Risk of higher </t>
    </r>
    <r>
      <rPr>
        <b/>
        <i/>
        <sz val="14"/>
        <color theme="1" tint="0.249977111117893"/>
        <rFont val="Arial"/>
        <family val="2"/>
      </rPr>
      <t xml:space="preserve">cost of capital </t>
    </r>
    <r>
      <rPr>
        <sz val="12"/>
        <color theme="1" tint="0.249977111117893"/>
        <rFont val="Arial"/>
        <family val="2"/>
      </rPr>
      <t xml:space="preserve">.
.. if the project is </t>
    </r>
    <r>
      <rPr>
        <b/>
        <i/>
        <sz val="12"/>
        <color theme="1" tint="0.249977111117893"/>
        <rFont val="Arial"/>
        <family val="2"/>
      </rPr>
      <t>not</t>
    </r>
    <r>
      <rPr>
        <sz val="12"/>
        <color theme="1" tint="0.249977111117893"/>
        <rFont val="Arial"/>
        <family val="2"/>
      </rPr>
      <t xml:space="preserve"> undertaken</t>
    </r>
  </si>
  <si>
    <t>Amount of new loans within timeframe</t>
  </si>
  <si>
    <t>Lower value of company-owned vehicles</t>
  </si>
  <si>
    <t xml:space="preserve">Lower value of company-owned equipment </t>
  </si>
  <si>
    <t xml:space="preserve">Lower value of company investment portfolio </t>
  </si>
  <si>
    <t>Lower value of the company's own stock</t>
  </si>
  <si>
    <r>
      <rPr>
        <b/>
        <i/>
        <sz val="14"/>
        <color theme="1" tint="0.249977111117893"/>
        <rFont val="Arial"/>
        <family val="2"/>
      </rPr>
      <t xml:space="preserve"> Contingency Risks</t>
    </r>
    <r>
      <rPr>
        <b/>
        <i/>
        <sz val="12"/>
        <color theme="1" tint="0.249977111117893"/>
        <rFont val="Arial"/>
        <family val="2"/>
      </rPr>
      <t xml:space="preserve"> </t>
    </r>
    <r>
      <rPr>
        <sz val="12"/>
        <color theme="1" tint="0.249977111117893"/>
        <rFont val="Arial"/>
        <family val="2"/>
      </rPr>
      <t xml:space="preserve">… if the project is undertaken, but </t>
    </r>
    <r>
      <rPr>
        <i/>
        <sz val="12"/>
        <color theme="1" tint="0.249977111117893"/>
        <rFont val="Arial"/>
        <family val="2"/>
      </rPr>
      <t xml:space="preserve">is </t>
    </r>
    <r>
      <rPr>
        <b/>
        <i/>
        <sz val="12"/>
        <color theme="1" tint="0.249977111117893"/>
        <rFont val="Arial"/>
        <family val="2"/>
      </rPr>
      <t>unsuccessful</t>
    </r>
  </si>
  <si>
    <t>Treat the line items as prompts for risks that may arise, directly or indirectly, if the project is NOT undertaken or is not successful. Estimate the possible impact during the evaluation period and the probability of it occurring.
Starting values in yellow cells are just sample place-holders to illustrate how the formulas work. Overwrite them with real data.</t>
  </si>
  <si>
    <t xml:space="preserve">Increased waste costs </t>
  </si>
  <si>
    <r>
      <t xml:space="preserve">Potential decrease in </t>
    </r>
    <r>
      <rPr>
        <b/>
        <i/>
        <sz val="14"/>
        <color theme="1" tint="0.249977111117893"/>
        <rFont val="Arial"/>
        <family val="2"/>
      </rPr>
      <t>asset values</t>
    </r>
  </si>
  <si>
    <r>
      <t xml:space="preserve">Potential decrease in </t>
    </r>
    <r>
      <rPr>
        <b/>
        <i/>
        <sz val="14"/>
        <color theme="1" tint="0.249977111117893"/>
        <rFont val="Arial"/>
        <family val="2"/>
      </rPr>
      <t>market value</t>
    </r>
  </si>
  <si>
    <r>
      <t xml:space="preserve">Potential </t>
    </r>
    <r>
      <rPr>
        <b/>
        <i/>
        <sz val="14"/>
        <color theme="1" tint="0.249977111117893"/>
        <rFont val="Arial"/>
        <family val="2"/>
      </rPr>
      <t>contingency risks</t>
    </r>
  </si>
  <si>
    <r>
      <t xml:space="preserve">Potential higher </t>
    </r>
    <r>
      <rPr>
        <b/>
        <i/>
        <sz val="14"/>
        <color theme="1" tint="0.249977111117893"/>
        <rFont val="Arial"/>
        <family val="2"/>
      </rPr>
      <t>cost of capital</t>
    </r>
  </si>
  <si>
    <r>
      <t xml:space="preserve">Potential </t>
    </r>
    <r>
      <rPr>
        <b/>
        <i/>
        <sz val="14"/>
        <color theme="1" tint="0.249977111117893"/>
        <rFont val="Arial"/>
        <family val="2"/>
      </rPr>
      <t>employee-related expense</t>
    </r>
    <r>
      <rPr>
        <b/>
        <sz val="14"/>
        <color theme="1" tint="0.249977111117893"/>
        <rFont val="Arial"/>
        <family val="2"/>
      </rPr>
      <t xml:space="preserve"> increase</t>
    </r>
  </si>
  <si>
    <t>Amount</t>
  </si>
  <si>
    <t>Product and materials purchases</t>
  </si>
  <si>
    <t>Installation costs</t>
  </si>
  <si>
    <t>Software purchases</t>
  </si>
  <si>
    <t xml:space="preserve">Warranty costs </t>
  </si>
  <si>
    <t>Start-up training for staff</t>
  </si>
  <si>
    <t xml:space="preserve">‒ Subsidies, grants, rebates, tax breaks and other incentives </t>
  </si>
  <si>
    <t xml:space="preserve"> One-time / up-front / start-up  funds required</t>
  </si>
  <si>
    <t>Revenue benefit</t>
  </si>
  <si>
    <t>Operating expense benefit</t>
  </si>
  <si>
    <t>Hiring and attrition benefit</t>
  </si>
  <si>
    <t>Employee productivity benefit</t>
  </si>
  <si>
    <t>Net lost revenue contribution to cash flow</t>
  </si>
  <si>
    <t xml:space="preserve"> Depreciation </t>
  </si>
  <si>
    <t xml:space="preserve"> Internal rate of return (IRR)</t>
  </si>
  <si>
    <t xml:space="preserve"> Net Present Value (NPV)</t>
  </si>
  <si>
    <t xml:space="preserve"> Discount rate used in NPV calculation</t>
  </si>
  <si>
    <t>Contributors to free cash flow</t>
  </si>
  <si>
    <t xml:space="preserve">Employee expense savings </t>
  </si>
  <si>
    <t>Net revenue growth</t>
  </si>
  <si>
    <t>Employee productivity gain</t>
  </si>
  <si>
    <t>Gross revenue erosion</t>
  </si>
  <si>
    <t>Net revenue erosion</t>
  </si>
  <si>
    <t>Employee expense increases</t>
  </si>
  <si>
    <t>Higher cost of capital</t>
  </si>
  <si>
    <r>
      <t xml:space="preserve">Risks of </t>
    </r>
    <r>
      <rPr>
        <b/>
        <sz val="12"/>
        <color theme="1" tint="0.249977111117893"/>
        <rFont val="Arial"/>
        <family val="2"/>
      </rPr>
      <t>not</t>
    </r>
    <r>
      <rPr>
        <sz val="12"/>
        <color theme="1" tint="0.249977111117893"/>
        <rFont val="Arial"/>
        <family val="2"/>
      </rPr>
      <t xml:space="preserve"> doing the project </t>
    </r>
  </si>
  <si>
    <r>
      <t xml:space="preserve">Risks of </t>
    </r>
    <r>
      <rPr>
        <b/>
        <sz val="12"/>
        <color theme="1" tint="0.249977111117893"/>
        <rFont val="Arial"/>
        <family val="2"/>
      </rPr>
      <t>unsuccessful</t>
    </r>
    <r>
      <rPr>
        <sz val="12"/>
        <color theme="1" tint="0.249977111117893"/>
        <rFont val="Arial"/>
        <family val="2"/>
      </rPr>
      <t xml:space="preserve"> project</t>
    </r>
  </si>
  <si>
    <t>This worksheet shows the funds required and the associated return on investment (ROI) calculations for the project.</t>
  </si>
  <si>
    <t>Treat the line items as prompts for up-front costs. Starting values in yellow cells are just sample place-holders to illustrate how the formulas work. Overwrite them with real data.</t>
  </si>
  <si>
    <r>
      <t xml:space="preserve">Appraisal Tool 
</t>
    </r>
    <r>
      <rPr>
        <sz val="11"/>
        <color theme="0"/>
        <rFont val="Arial"/>
        <family val="2"/>
      </rPr>
      <t/>
    </r>
  </si>
  <si>
    <r>
      <t>The tool uses a multi-criteria analysis (MCA) structured decision-making approach to compare requests for capital expenditures (CapEx), as recommended by the Accounting for Sustainability (A4S) CFO Leadership Network.</t>
    </r>
    <r>
      <rPr>
        <vertAlign val="superscript"/>
        <sz val="14"/>
        <color theme="1" tint="0.249977111117893"/>
        <rFont val="Arial"/>
        <family val="2"/>
      </rPr>
      <t>1</t>
    </r>
    <r>
      <rPr>
        <sz val="14"/>
        <color theme="1" tint="0.249977111117893"/>
        <rFont val="Arial"/>
        <family val="2"/>
      </rPr>
      <t xml:space="preserve"> </t>
    </r>
  </si>
  <si>
    <t xml:space="preserve"> Strategic Alignment</t>
  </si>
  <si>
    <r>
      <t xml:space="preserve"> How the project aligns with the company's S</t>
    </r>
    <r>
      <rPr>
        <i/>
        <sz val="12"/>
        <color theme="1" tint="0.249977111117893"/>
        <rFont val="Arial"/>
        <family val="2"/>
      </rPr>
      <t>trategic Plan</t>
    </r>
  </si>
  <si>
    <r>
      <t xml:space="preserve">How the project aligns with the company's </t>
    </r>
    <r>
      <rPr>
        <i/>
        <sz val="12"/>
        <color theme="1" tint="0.249977111117893"/>
        <rFont val="Arial"/>
        <family val="2"/>
      </rPr>
      <t xml:space="preserve">Purpose, Vision and Mission </t>
    </r>
  </si>
  <si>
    <t xml:space="preserve">Our long term strategies enable us to have competitive advantage, build our brand value, and be the most sustainable and successful company in our sector. This project  improves our reputation with important stakeholders like customers, investors, employees, society at large and the environment. It enables us to capture new revenue opportunities, reduce expenses and increase the value of our assets. It positions us to be fit for the future. </t>
  </si>
  <si>
    <t>* Increases renewable energy use from 20% to 70%, which is our target this year.
* Reduces GHGs another 15% from our 2010 baseline, to achieve 90% of our carbon footprint reduction target this year and 75% of our long-term goal of net-zero GHGs.</t>
  </si>
  <si>
    <t xml:space="preserve">This worksheet serves as an overview summary of the business case elements and as a progress tracker. The light purple cells are autofilled when the associated backup worksheets are completed. Starting text entries in yellow cells are just sample place-holders. Overwrite them with real information about the project. </t>
  </si>
  <si>
    <r>
      <rPr>
        <b/>
        <sz val="12"/>
        <color theme="1" tint="0.249977111117893"/>
        <rFont val="Arial"/>
        <family val="2"/>
      </rPr>
      <t>High-level description and scope:</t>
    </r>
    <r>
      <rPr>
        <sz val="12"/>
        <color theme="1" tint="0.249977111117893"/>
        <rFont val="Arial"/>
        <family val="2"/>
      </rPr>
      <t xml:space="preserve"> This initiative will retrofit the HQ building to a LEED Gold certification level. Some upgrades have already been approved. This proposal is for additional improvements that ensure the planned retrofits qualify our HQ building for a LEED Gold rating for Existing Buildings, so that it sends a clear, marquee statement that the company cares about climate change and is leading by example on the transition to renewable energy. The project will be managed by the Facilities and Real Estate Services Department, will be funded with internal General Capital, and will directly or indirectly impact Power, Maintenance, Advertising, and Payroll accounts.
</t>
    </r>
    <r>
      <rPr>
        <b/>
        <sz val="12"/>
        <color theme="1" tint="0.249977111117893"/>
        <rFont val="Arial"/>
        <family val="2"/>
      </rPr>
      <t>Business need:</t>
    </r>
    <r>
      <rPr>
        <sz val="12"/>
        <color theme="1" tint="0.249977111117893"/>
        <rFont val="Arial"/>
        <family val="2"/>
      </rPr>
      <t xml:space="preserve"> Customers, investors, and employees want us to do more on the climate file. Our competitors have joined RE100. Our brand will be enhanced if our efforts are more visible. Plus, the cost of renewable energy has plummeted and we can save on our electricity and fuel costs, and avoid increased costs as the cap-and-trade system is phased in next year. </t>
    </r>
  </si>
  <si>
    <t xml:space="preserve">Project Cost-Benefit Analysis  </t>
  </si>
  <si>
    <r>
      <t xml:space="preserve">How the project helps achieve the company's </t>
    </r>
    <r>
      <rPr>
        <i/>
        <sz val="12"/>
        <color theme="1" tint="0.249977111117893"/>
        <rFont val="Arial"/>
        <family val="2"/>
      </rPr>
      <t xml:space="preserve">sustainability targets and goals </t>
    </r>
  </si>
  <si>
    <r>
      <t xml:space="preserve"> How the project aligns with the company's </t>
    </r>
    <r>
      <rPr>
        <i/>
        <sz val="12"/>
        <color theme="1" tint="0.249977111117893"/>
        <rFont val="Arial"/>
        <family val="2"/>
      </rPr>
      <t>Strategic Plan</t>
    </r>
  </si>
  <si>
    <r>
      <t xml:space="preserve"> How the project aligns with the company's </t>
    </r>
    <r>
      <rPr>
        <i/>
        <sz val="12"/>
        <color theme="1" tint="0.249977111117893"/>
        <rFont val="Arial"/>
        <family val="2"/>
      </rPr>
      <t xml:space="preserve">Purpose, Vision and Mission </t>
    </r>
  </si>
  <si>
    <t xml:space="preserve"> Strategic alignment</t>
  </si>
  <si>
    <t xml:space="preserve">Notes: </t>
  </si>
  <si>
    <r>
      <rPr>
        <i/>
        <sz val="12"/>
        <color theme="1" tint="0.249977111117893"/>
        <rFont val="Arial"/>
        <family val="2"/>
      </rPr>
      <t xml:space="preserve">Repeat this appraisal worksheet sheet for each project that is requesting funding. The project with the highest Total Weighted Score is the best project for the company. </t>
    </r>
    <r>
      <rPr>
        <sz val="14"/>
        <color theme="1" tint="0.249977111117893"/>
        <rFont val="Arial"/>
        <family val="2"/>
      </rPr>
      <t xml:space="preserve">
</t>
    </r>
    <r>
      <rPr>
        <i/>
        <sz val="12"/>
        <color theme="1" tint="0.249977111117893"/>
        <rFont val="Arial"/>
        <family val="2"/>
      </rPr>
      <t>The light purple cells are autofilled with information in the "Cost-Benefit Analysis Summary" worksheet.  
Starting values in the yellow Weight and Score cells are just sample place-holders to illustrate how the formulas work. The CFO should overwrite them.</t>
    </r>
  </si>
  <si>
    <t xml:space="preserve">Payback period (yrs.) </t>
  </si>
  <si>
    <r>
      <t xml:space="preserve"> Payback period </t>
    </r>
    <r>
      <rPr>
        <sz val="14"/>
        <color theme="1" tint="0.249977111117893"/>
        <rFont val="Arial"/>
        <family val="2"/>
      </rPr>
      <t>(yrs.)</t>
    </r>
  </si>
  <si>
    <r>
      <t xml:space="preserve"> </t>
    </r>
    <r>
      <rPr>
        <b/>
        <sz val="14"/>
        <color theme="0"/>
        <rFont val="Arial"/>
        <family val="2"/>
      </rPr>
      <t xml:space="preserve">  Overview</t>
    </r>
  </si>
  <si>
    <t xml:space="preserve">   Feedback</t>
  </si>
  <si>
    <t>Please send feedback to bobwillard@sustainabilityadvantage.com.</t>
  </si>
  <si>
    <r>
      <rPr>
        <b/>
        <sz val="14"/>
        <color theme="1" tint="0.249977111117893"/>
        <rFont val="Arial"/>
        <family val="2"/>
      </rPr>
      <t xml:space="preserve">   </t>
    </r>
    <r>
      <rPr>
        <sz val="14"/>
        <color theme="1" tint="0.249977111117893"/>
        <rFont val="Arial"/>
        <family val="2"/>
      </rPr>
      <t>This tool is subject to ongoing enhancements. Feedback, questions and suggestions for improvement are welcome.</t>
    </r>
  </si>
  <si>
    <r>
      <t xml:space="preserve">* Our company </t>
    </r>
    <r>
      <rPr>
        <b/>
        <sz val="12"/>
        <color theme="1" tint="0.249977111117893"/>
        <rFont val="Arial"/>
        <family val="2"/>
      </rPr>
      <t>purpose</t>
    </r>
    <r>
      <rPr>
        <sz val="12"/>
        <color theme="1" tint="0.249977111117893"/>
        <rFont val="Arial"/>
        <family val="2"/>
      </rPr>
      <t xml:space="preserve"> is to protect and improve the wellbeing of all stakeholders. The environmental and social benefits of green buildings align with this purpose. 
* Our </t>
    </r>
    <r>
      <rPr>
        <b/>
        <sz val="12"/>
        <color theme="1" tint="0.249977111117893"/>
        <rFont val="Arial"/>
        <family val="2"/>
      </rPr>
      <t xml:space="preserve">vision </t>
    </r>
    <r>
      <rPr>
        <sz val="12"/>
        <color theme="1" tint="0.249977111117893"/>
        <rFont val="Arial"/>
        <family val="2"/>
      </rPr>
      <t xml:space="preserve">is a world that has achieved the Sustainable Development Goals (SDGs). This project directly or indirectly contributes to five of the 17 SDGs. 
* Our </t>
    </r>
    <r>
      <rPr>
        <b/>
        <sz val="12"/>
        <color theme="1" tint="0.249977111117893"/>
        <rFont val="Arial"/>
        <family val="2"/>
      </rPr>
      <t>mission</t>
    </r>
    <r>
      <rPr>
        <sz val="12"/>
        <color theme="1" tint="0.249977111117893"/>
        <rFont val="Arial"/>
        <family val="2"/>
      </rPr>
      <t xml:space="preserve"> is to provide products and services that enable all stakeholders to thrive. The project improves the wellbeing of our employees and the environment.</t>
    </r>
  </si>
  <si>
    <t xml:space="preserve"> Sources of up-front funds</t>
  </si>
  <si>
    <t>Government assistance</t>
  </si>
  <si>
    <t>Community Development Funds</t>
  </si>
  <si>
    <t>Non-traditional funding options</t>
  </si>
  <si>
    <t>Green bonds</t>
  </si>
  <si>
    <t>Impact investors</t>
  </si>
  <si>
    <t>Zero-down financing</t>
  </si>
  <si>
    <t>Preferred-rate loan</t>
  </si>
  <si>
    <t>Self-funding</t>
  </si>
  <si>
    <t xml:space="preserve">Proceeds from asset sales / divestitures </t>
  </si>
  <si>
    <t>Operating budgets / creative financing</t>
  </si>
  <si>
    <t>Capital reserve</t>
  </si>
  <si>
    <t>Total funding available from all sources</t>
  </si>
  <si>
    <r>
      <t>Backup notes and documentation</t>
    </r>
    <r>
      <rPr>
        <i/>
        <sz val="12"/>
        <color theme="0"/>
        <rFont val="Arial"/>
        <family val="2"/>
      </rPr>
      <t xml:space="preserve"> (expand as necessary)</t>
    </r>
  </si>
  <si>
    <t>Remaining funding required</t>
  </si>
  <si>
    <t>(Other ...?)</t>
  </si>
  <si>
    <t>"CAPEX: A practical guide to embedding sustainability into capital investment appraisal," Accounting for Sustainability (A4S), CFO Leadership Network, April 2016.</t>
  </si>
  <si>
    <r>
      <t xml:space="preserve">Sustainability ROI Workbook </t>
    </r>
    <r>
      <rPr>
        <sz val="14"/>
        <color theme="0"/>
        <rFont val="Franklin Gothic Book"/>
        <family val="2"/>
      </rPr>
      <t/>
    </r>
  </si>
  <si>
    <t>ROI Calculator</t>
  </si>
  <si>
    <t xml:space="preserve"> ROI Calculations</t>
  </si>
  <si>
    <r>
      <rPr>
        <i/>
        <sz val="12"/>
        <color theme="1" tint="0.249977111117893"/>
        <rFont val="Arial"/>
        <family val="2"/>
      </rPr>
      <t>Add additional years, if a longer evaluation period is required, and adjust the calculations accordingly.</t>
    </r>
    <r>
      <rPr>
        <b/>
        <i/>
        <sz val="12"/>
        <color theme="1" tint="0.249977111117893"/>
        <rFont val="Arial"/>
        <family val="2"/>
      </rPr>
      <t xml:space="preserve">
</t>
    </r>
    <r>
      <rPr>
        <i/>
        <sz val="12"/>
        <color theme="1" tint="0.249977111117893"/>
        <rFont val="Arial"/>
        <family val="2"/>
      </rPr>
      <t>Some costs / benefits will build gradually over time. Adjust the starter set of yearly percentages to the portion of the potential benefit that is realized each year. 
(e.g., 50% - 80% - 100% - 100% - 100%) 
For an explanation of the formulae used in the Payback Period, IRR and NPV calculations, see the ROI Calculator.</t>
    </r>
    <r>
      <rPr>
        <i/>
        <vertAlign val="superscript"/>
        <sz val="12"/>
        <color theme="1" tint="0.249977111117893"/>
        <rFont val="Arial"/>
        <family val="2"/>
      </rPr>
      <t>1</t>
    </r>
  </si>
  <si>
    <r>
      <t xml:space="preserve"> Hiring expenses savings</t>
    </r>
    <r>
      <rPr>
        <b/>
        <vertAlign val="superscript"/>
        <sz val="14"/>
        <color theme="1" tint="0.249977111117893"/>
        <rFont val="Arial"/>
        <family val="2"/>
      </rPr>
      <t>1</t>
    </r>
  </si>
  <si>
    <r>
      <t xml:space="preserve"> Attrition expenses savings</t>
    </r>
    <r>
      <rPr>
        <b/>
        <vertAlign val="superscript"/>
        <sz val="14"/>
        <color theme="1" tint="0.249977111117893"/>
        <rFont val="Arial"/>
        <family val="2"/>
      </rPr>
      <t>1</t>
    </r>
  </si>
  <si>
    <t>HR Hiring and Attrition Cost Calculator</t>
  </si>
  <si>
    <r>
      <t xml:space="preserve">The Sustainability ROI Workbook is a tool that frames the business case for any project, especially projects that will improve the company's environmental and social impacts.
This tool includes a </t>
    </r>
    <r>
      <rPr>
        <b/>
        <sz val="14"/>
        <color theme="1" tint="0.249977111117893"/>
        <rFont val="Arial"/>
        <family val="2"/>
      </rPr>
      <t xml:space="preserve">Cost-Benefit Analysis </t>
    </r>
    <r>
      <rPr>
        <sz val="14"/>
        <color theme="1" tint="0.249977111117893"/>
        <rFont val="Arial"/>
        <family val="2"/>
      </rPr>
      <t xml:space="preserve">calculator that determines the project's strategic value, as well as its Internal Rate of Return (IRR), its Payback Period, and its Net Present Value (NPV) over the evaluation period. It comprehensively frames all direct and indirect costs and benefits of the proposed project. Explanatory text and graphics are integrated into the Excel worksheets and in pop-up, just-in-time comments that provide guidance on how to fill in yellow fields that require user input. 
It also includes a </t>
    </r>
    <r>
      <rPr>
        <b/>
        <sz val="14"/>
        <color theme="1" tint="0.249977111117893"/>
        <rFont val="Arial"/>
        <family val="2"/>
      </rPr>
      <t>Project Appraisal Tool</t>
    </r>
    <r>
      <rPr>
        <sz val="14"/>
        <color theme="1" tint="0.249977111117893"/>
        <rFont val="Arial"/>
        <family val="2"/>
      </rPr>
      <t xml:space="preserve"> that helps CFOs make better-informed resource allocation decisions in the more turbulent 21st century business environment. It incorporates a multi-criteria, structured decision making approach to assess the comparative viability of a project or proposal. It scores the project using weighted criteria, to help choose the project that is most aligned with the company's strategies and has the best business case for company funds and support.
The approach used in the Cost-Benefit Analysis and the Project Appraisal Tool is based on guidance in this CAPEX document:</t>
    </r>
  </si>
  <si>
    <t>The workbook was originally written as a "book," cleverly disguised as an Excel workbook. Worksheets were used for the Introduction, Preface, Acknowledgements, and four Appendices. To streamline the tool, they were dropped from later versions. For those interested in that additional context. those original worksheets are still available:</t>
  </si>
  <si>
    <t xml:space="preserve">Executive Presentation - Outline </t>
  </si>
  <si>
    <t xml:space="preserve">The need for a presentation </t>
  </si>
  <si>
    <t>At some point, there may be a need to formally present the proposed sustainability initiative / project to an executive. If the company has a prescribed template for that kind of presentation, use it. If it does not, the template below may be useful. It can also be used as the outline for an accompanying written proposal.
Much of the information suggested by the outline is readily available from various worksheets in the Sustainability ROI Workbook (SRW). 
Remember, the more managers that you actively engage in defining possible benefits and costs for the initiative, the higher the credibility of your proposal, especially if they co-sign or co-present your proposal.</t>
  </si>
  <si>
    <r>
      <t xml:space="preserve">Title slide / page: </t>
    </r>
    <r>
      <rPr>
        <sz val="14"/>
        <color theme="1" tint="0.249977111117893"/>
        <rFont val="Franklin Gothic Book"/>
        <family val="2"/>
      </rPr>
      <t>Name of project being proposed; name of presenter(s); date</t>
    </r>
  </si>
  <si>
    <r>
      <rPr>
        <b/>
        <i/>
        <sz val="14"/>
        <color theme="1" tint="0.249977111117893"/>
        <rFont val="Franklin Gothic Book"/>
        <family val="2"/>
      </rPr>
      <t>Executive summary:</t>
    </r>
    <r>
      <rPr>
        <sz val="14"/>
        <color theme="1" tint="0.249977111117893"/>
        <rFont val="Franklin Gothic Book"/>
        <family val="2"/>
      </rPr>
      <t xml:space="preserve"> </t>
    </r>
    <r>
      <rPr>
        <i/>
        <sz val="14"/>
        <color theme="1" tint="0.249977111117893"/>
        <rFont val="Franklin Gothic Book"/>
        <family val="2"/>
      </rPr>
      <t>Highlights of your proposal</t>
    </r>
    <r>
      <rPr>
        <sz val="14"/>
        <color theme="1" tint="0.249977111117893"/>
        <rFont val="Franklin Gothic Book"/>
        <family val="2"/>
      </rPr>
      <t xml:space="preserve"> (Create this last)</t>
    </r>
  </si>
  <si>
    <r>
      <rPr>
        <b/>
        <i/>
        <sz val="14"/>
        <color theme="1" tint="0.249977111117893"/>
        <rFont val="Franklin Gothic Book"/>
        <family val="2"/>
      </rPr>
      <t xml:space="preserve">Project context: </t>
    </r>
    <r>
      <rPr>
        <i/>
        <sz val="14"/>
        <color theme="1" tint="0.249977111117893"/>
        <rFont val="Franklin Gothic Book"/>
        <family val="2"/>
      </rPr>
      <t>High-level description of the Why of the project</t>
    </r>
    <r>
      <rPr>
        <sz val="14"/>
        <color theme="1" tint="0.249977111117893"/>
        <rFont val="Franklin Gothic Book"/>
        <family val="2"/>
      </rPr>
      <t xml:space="preserve">
Include relevant industry trends; competitors' actions on these issues; business need for the project and urgency to act; risks if of </t>
    </r>
    <r>
      <rPr>
        <i/>
        <sz val="14"/>
        <color theme="1" tint="0.249977111117893"/>
        <rFont val="Franklin Gothic Book"/>
        <family val="2"/>
      </rPr>
      <t xml:space="preserve">not </t>
    </r>
    <r>
      <rPr>
        <sz val="14"/>
        <color theme="1" tint="0.249977111117893"/>
        <rFont val="Franklin Gothic Book"/>
        <family val="2"/>
      </rPr>
      <t xml:space="preserve">doing the project; project alignment with company Purpose, Vision, Mission, Values, and long-term business / sustainability strategies and goals. Stress the benefits. Cite conversations with customers and other executives. </t>
    </r>
  </si>
  <si>
    <r>
      <rPr>
        <b/>
        <i/>
        <sz val="14"/>
        <color theme="1" tint="0.249977111117893"/>
        <rFont val="Franklin Gothic Book"/>
        <family val="2"/>
      </rPr>
      <t xml:space="preserve">Project description: </t>
    </r>
    <r>
      <rPr>
        <sz val="14"/>
        <color theme="1" tint="0.249977111117893"/>
        <rFont val="Franklin Gothic Book"/>
        <family val="2"/>
      </rPr>
      <t xml:space="preserve"> </t>
    </r>
    <r>
      <rPr>
        <i/>
        <sz val="14"/>
        <color theme="1" tint="0.249977111117893"/>
        <rFont val="Franklin Gothic Book"/>
        <family val="2"/>
      </rPr>
      <t xml:space="preserve">High-level description of What, When and Who of the project
</t>
    </r>
    <r>
      <rPr>
        <sz val="14"/>
        <color theme="1" tint="0.249977111117893"/>
        <rFont val="Franklin Gothic Book"/>
        <family val="2"/>
      </rPr>
      <t>Outline the project objectives, project scope and plan. i.e., if it applies to the entire company, all departments, or a subset</t>
    </r>
  </si>
  <si>
    <r>
      <rPr>
        <b/>
        <i/>
        <sz val="14"/>
        <color theme="1" tint="0.249977111117893"/>
        <rFont val="Franklin Gothic Book"/>
        <family val="2"/>
      </rPr>
      <t xml:space="preserve">Alternative options: </t>
    </r>
    <r>
      <rPr>
        <i/>
        <sz val="14"/>
        <color theme="1" tint="0.249977111117893"/>
        <rFont val="Franklin Gothic Book"/>
        <family val="2"/>
      </rPr>
      <t xml:space="preserve">Other ways to address the issues
</t>
    </r>
    <r>
      <rPr>
        <sz val="14"/>
        <color theme="1" tint="0.249977111117893"/>
        <rFont val="Franklin Gothic Book"/>
        <family val="2"/>
      </rPr>
      <t>Outline other options that you considered and reasons why you chose this project. Be careful not to bad-mouth other projects because you may be back to seek approval for projects like them next / later. Acknowledge them and provide rationale for this project over the others, at this time. Cite discussions with other managers.</t>
    </r>
  </si>
  <si>
    <r>
      <rPr>
        <b/>
        <i/>
        <sz val="14"/>
        <color theme="1" tint="0.249977111117893"/>
        <rFont val="Franklin Gothic Book"/>
        <family val="2"/>
      </rPr>
      <t>Cost and resources:</t>
    </r>
    <r>
      <rPr>
        <b/>
        <sz val="14"/>
        <color theme="1" tint="0.249977111117893"/>
        <rFont val="Franklin Gothic Book"/>
        <family val="2"/>
      </rPr>
      <t xml:space="preserve"> </t>
    </r>
    <r>
      <rPr>
        <i/>
        <sz val="14"/>
        <color theme="1" tint="0.249977111117893"/>
        <rFont val="Franklin Gothic Book"/>
        <family val="2"/>
      </rPr>
      <t xml:space="preserve">High-level breakdown of total project costs
</t>
    </r>
    <r>
      <rPr>
        <sz val="14"/>
        <color theme="1" tint="0.249977111117893"/>
        <rFont val="Franklin Gothic Book"/>
        <family val="2"/>
      </rPr>
      <t>Show operating costs (OpEx) required for each project phase and budgets that will be impacted. Show internal and external resources needed. Show capital expenditure (CapEx) required and proposed sources of funds.</t>
    </r>
  </si>
  <si>
    <r>
      <rPr>
        <b/>
        <i/>
        <sz val="14"/>
        <color theme="1" tint="0.249977111117893"/>
        <rFont val="Franklin Gothic Book"/>
        <family val="2"/>
      </rPr>
      <t>Business case / ROI:</t>
    </r>
    <r>
      <rPr>
        <b/>
        <sz val="14"/>
        <color theme="1" tint="0.249977111117893"/>
        <rFont val="Franklin Gothic Book"/>
        <family val="2"/>
      </rPr>
      <t xml:space="preserve"> </t>
    </r>
    <r>
      <rPr>
        <i/>
        <sz val="14"/>
        <color theme="1" tint="0.249977111117893"/>
        <rFont val="Franklin Gothic Book"/>
        <family val="2"/>
      </rPr>
      <t>Highlights of the cost-benefit analysis</t>
    </r>
    <r>
      <rPr>
        <sz val="14"/>
        <color theme="1" tint="0.249977111117893"/>
        <rFont val="Franklin Gothic Book"/>
        <family val="2"/>
      </rPr>
      <t xml:space="preserve">
Show the payback period, NPV and IRR. Include the revenue increase; operating expenses savings; employee expense savings / productivity gain; any asset value and/or market value increases; risks of doing and NOT doing the project; and alignment with company Purpose and Mission. Include key assumptions and how your made them. Acknowledge sources and support from others. Include how you will measure success.</t>
    </r>
  </si>
  <si>
    <r>
      <rPr>
        <b/>
        <i/>
        <sz val="14"/>
        <color theme="1" tint="0.249977111117893"/>
        <rFont val="Franklin Gothic Book"/>
        <family val="2"/>
      </rPr>
      <t xml:space="preserve">Project plan: </t>
    </r>
    <r>
      <rPr>
        <i/>
        <sz val="14"/>
        <color theme="1" tint="0.249977111117893"/>
        <rFont val="Franklin Gothic Book"/>
        <family val="2"/>
      </rPr>
      <t>High-level timeline / phases</t>
    </r>
    <r>
      <rPr>
        <sz val="14"/>
        <color theme="1" tint="0.249977111117893"/>
        <rFont val="Franklin Gothic Book"/>
        <family val="2"/>
      </rPr>
      <t xml:space="preserve">
Show financial and human resources needed and when; explain your rationale for when it starts and ends; include internal and external communication plans. Timing and resource allocations should align with the Cost and Resources section.</t>
    </r>
  </si>
  <si>
    <r>
      <rPr>
        <b/>
        <i/>
        <sz val="14"/>
        <color theme="1" tint="0.249977111117893"/>
        <rFont val="Franklin Gothic Book"/>
        <family val="2"/>
      </rPr>
      <t xml:space="preserve">Summary &amp; Recommendations: </t>
    </r>
    <r>
      <rPr>
        <i/>
        <sz val="14"/>
        <color theme="1" tint="0.249977111117893"/>
        <rFont val="Franklin Gothic Book"/>
        <family val="2"/>
      </rPr>
      <t xml:space="preserve">Next steps and the Ask
</t>
    </r>
    <r>
      <rPr>
        <sz val="14"/>
        <color theme="1" tint="0.249977111117893"/>
        <rFont val="Franklin Gothic Book"/>
        <family val="2"/>
      </rPr>
      <t xml:space="preserve">Repeat the Executive Summary, recommend approval with any necessary conditions, and outline the next  three steps. Request approval to proceed and visible support from executives to ensure project success. </t>
    </r>
  </si>
  <si>
    <t>This workbook helps build a CFO-friendly cost-benefit analysis for any sustainability-related project.</t>
  </si>
  <si>
    <t xml:space="preserve"> Presentation / proposal outline - additional guidance</t>
  </si>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</sst>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64" formatCode="&quot;$&quot;#,##0_);\(&quot;$&quot;#,##0\)"/>
    <numFmt numFmtId="165" formatCode="_(&quot;$&quot;* #,##0.00_);_(&quot;$&quot;* \(#,##0.00\);_(&quot;$&quot;* &quot;-&quot;??_);_(@_)"/>
    <numFmt numFmtId="166" formatCode="&quot;$&quot;#,##0"/>
    <numFmt numFmtId="167" formatCode="[$$-409]#,##0"/>
    <numFmt numFmtId="168" formatCode="#,##0.0"/>
    <numFmt numFmtId="169" formatCode="[$$-409]#,##0.00"/>
    <numFmt numFmtId="170" formatCode="0.0"/>
    <numFmt numFmtId="171" formatCode="0.0%"/>
  </numFmts>
  <fonts count="64" x14ac:knownFonts="1">
    <font>
      <sz val="11"/>
      <color theme="1"/>
      <name val="Calibri"/>
      <family val="2"/>
      <scheme val="minor"/>
    </font>
    <font>
      <sz val="12"/>
      <color theme="1" tint="0.249977111117893"/>
      <name val="Arial"/>
      <family val="2"/>
    </font>
    <font>
      <b/>
      <sz val="12"/>
      <color theme="1" tint="0.249977111117893"/>
      <name val="Arial"/>
      <family val="2"/>
    </font>
    <font>
      <u/>
      <sz val="11"/>
      <color theme="10"/>
      <name val="Calibri"/>
      <family val="2"/>
      <scheme val="minor"/>
    </font>
    <font>
      <sz val="12"/>
      <name val="Arial"/>
      <family val="2"/>
    </font>
    <font>
      <sz val="11"/>
      <color theme="1"/>
      <name val="Calibri"/>
      <family val="2"/>
      <scheme val="minor"/>
    </font>
    <font>
      <sz val="11"/>
      <color indexed="81"/>
      <name val="Tahoma"/>
      <family val="2"/>
    </font>
    <font>
      <sz val="12"/>
      <color theme="1"/>
      <name val="Arial"/>
      <family val="2"/>
    </font>
    <font>
      <sz val="11"/>
      <color theme="0"/>
      <name val="Arial"/>
      <family val="2"/>
    </font>
    <font>
      <sz val="10"/>
      <color theme="1" tint="0.249977111117893"/>
      <name val="Arial"/>
      <family val="2"/>
    </font>
    <font>
      <sz val="12"/>
      <color theme="1"/>
      <name val="Calibri"/>
      <family val="2"/>
      <scheme val="minor"/>
    </font>
    <font>
      <b/>
      <sz val="18"/>
      <color theme="0"/>
      <name val="Arial"/>
      <family val="2"/>
    </font>
    <font>
      <b/>
      <sz val="14"/>
      <color theme="0"/>
      <name val="Arial"/>
      <family val="2"/>
    </font>
    <font>
      <sz val="11"/>
      <color theme="1"/>
      <name val="Franklin Gothic Book"/>
      <family val="2"/>
    </font>
    <font>
      <i/>
      <sz val="12"/>
      <color theme="1" tint="0.249977111117893"/>
      <name val="Arial"/>
      <family val="2"/>
    </font>
    <font>
      <sz val="12"/>
      <color theme="0"/>
      <name val="Arial"/>
      <family val="2"/>
    </font>
    <font>
      <b/>
      <i/>
      <sz val="12"/>
      <color theme="1" tint="0.249977111117893"/>
      <name val="Arial"/>
      <family val="2"/>
    </font>
    <font>
      <sz val="14"/>
      <color theme="1"/>
      <name val="Arial"/>
      <family val="2"/>
    </font>
    <font>
      <sz val="11"/>
      <color theme="1"/>
      <name val="Arial"/>
      <family val="2"/>
    </font>
    <font>
      <sz val="11"/>
      <color theme="1" tint="0.249977111117893"/>
      <name val="Arial"/>
      <family val="2"/>
    </font>
    <font>
      <vertAlign val="superscript"/>
      <sz val="11"/>
      <color theme="1"/>
      <name val="Arial"/>
      <family val="2"/>
    </font>
    <font>
      <b/>
      <sz val="14"/>
      <color theme="1" tint="0.249977111117893"/>
      <name val="Arial"/>
      <family val="2"/>
    </font>
    <font>
      <sz val="14"/>
      <color theme="1" tint="0.249977111117893"/>
      <name val="Arial"/>
      <family val="2"/>
    </font>
    <font>
      <vertAlign val="superscript"/>
      <sz val="14"/>
      <color theme="1" tint="0.249977111117893"/>
      <name val="Arial"/>
      <family val="2"/>
    </font>
    <font>
      <b/>
      <i/>
      <sz val="14"/>
      <color theme="1" tint="0.249977111117893"/>
      <name val="Arial"/>
      <family val="2"/>
    </font>
    <font>
      <sz val="10"/>
      <color indexed="81"/>
      <name val="Arial"/>
      <family val="2"/>
    </font>
    <font>
      <b/>
      <sz val="10"/>
      <color indexed="81"/>
      <name val="Arial"/>
      <family val="2"/>
    </font>
    <font>
      <b/>
      <sz val="18"/>
      <color theme="1" tint="0.249977111117893"/>
      <name val="Arial"/>
      <family val="2"/>
    </font>
    <font>
      <u/>
      <sz val="11"/>
      <color theme="1" tint="0.249977111117893"/>
      <name val="Arial"/>
      <family val="2"/>
    </font>
    <font>
      <vertAlign val="superscript"/>
      <sz val="11"/>
      <color theme="1" tint="0.249977111117893"/>
      <name val="Arial"/>
      <family val="2"/>
    </font>
    <font>
      <sz val="16"/>
      <color theme="0"/>
      <name val="Arial"/>
      <family val="2"/>
    </font>
    <font>
      <b/>
      <i/>
      <sz val="10"/>
      <color theme="0"/>
      <name val="Arial"/>
      <family val="2"/>
    </font>
    <font>
      <sz val="14"/>
      <color theme="0"/>
      <name val="Franklin Gothic Book"/>
      <family val="2"/>
    </font>
    <font>
      <b/>
      <sz val="16"/>
      <color theme="4" tint="-0.249977111117893"/>
      <name val="Arial"/>
      <family val="2"/>
    </font>
    <font>
      <u/>
      <sz val="12"/>
      <color theme="10"/>
      <name val="Calibri"/>
      <family val="2"/>
      <scheme val="minor"/>
    </font>
    <font>
      <u/>
      <sz val="12"/>
      <color theme="1" tint="0.249977111117893"/>
      <name val="Arial"/>
      <family val="2"/>
    </font>
    <font>
      <u/>
      <sz val="12"/>
      <color theme="10"/>
      <name val="Arial"/>
      <family val="2"/>
    </font>
    <font>
      <b/>
      <sz val="14"/>
      <color theme="0"/>
      <name val="Franklin Gothic Book"/>
      <family val="2"/>
    </font>
    <font>
      <sz val="12"/>
      <color theme="1" tint="0.249977111117893"/>
      <name val="Franklin Gothic Book"/>
      <family val="2"/>
    </font>
    <font>
      <b/>
      <sz val="12"/>
      <color theme="1" tint="0.249977111117893"/>
      <name val="Franklin Gothic Book"/>
      <family val="2"/>
    </font>
    <font>
      <i/>
      <sz val="11"/>
      <color indexed="81"/>
      <name val="Arial"/>
      <family val="2"/>
    </font>
    <font>
      <b/>
      <i/>
      <sz val="11"/>
      <color indexed="81"/>
      <name val="Arial"/>
      <family val="2"/>
    </font>
    <font>
      <b/>
      <sz val="11"/>
      <color indexed="81"/>
      <name val="Arial"/>
      <family val="2"/>
    </font>
    <font>
      <sz val="11"/>
      <color indexed="81"/>
      <name val="Arial"/>
      <family val="2"/>
    </font>
    <font>
      <i/>
      <sz val="12"/>
      <color theme="0"/>
      <name val="Arial"/>
      <family val="2"/>
    </font>
    <font>
      <sz val="14"/>
      <color theme="1" tint="0.249977111117893"/>
      <name val="Franklin Gothic Book"/>
      <family val="2"/>
    </font>
    <font>
      <b/>
      <sz val="14"/>
      <color theme="1" tint="0.249977111117893"/>
      <name val="Franklin Gothic Book"/>
      <family val="2"/>
    </font>
    <font>
      <i/>
      <vertAlign val="superscript"/>
      <sz val="12"/>
      <color theme="1" tint="0.249977111117893"/>
      <name val="Arial"/>
      <family val="2"/>
    </font>
    <font>
      <b/>
      <vertAlign val="superscript"/>
      <sz val="14"/>
      <color theme="1" tint="0.249977111117893"/>
      <name val="Arial"/>
      <family val="2"/>
    </font>
    <font>
      <sz val="16"/>
      <color theme="4" tint="-0.249977111117893"/>
      <name val="Arial"/>
      <family val="2"/>
    </font>
    <font>
      <sz val="16"/>
      <color theme="1" tint="0.249977111117893"/>
      <name val="Arial"/>
      <family val="2"/>
    </font>
    <font>
      <u/>
      <sz val="16"/>
      <color theme="10"/>
      <name val="Calibri"/>
      <family val="2"/>
      <scheme val="minor"/>
    </font>
    <font>
      <b/>
      <sz val="18"/>
      <color indexed="9"/>
      <name val="Arial"/>
      <family val="2"/>
    </font>
    <font>
      <b/>
      <sz val="18"/>
      <color indexed="9"/>
      <name val="Calibri"/>
      <family val="2"/>
      <scheme val="minor"/>
    </font>
    <font>
      <b/>
      <sz val="16"/>
      <color theme="0"/>
      <name val="Arial"/>
      <family val="2"/>
    </font>
    <font>
      <sz val="16"/>
      <color theme="1"/>
      <name val="Arial"/>
      <family val="2"/>
    </font>
    <font>
      <b/>
      <i/>
      <sz val="16"/>
      <color theme="0"/>
      <name val="Arial"/>
      <family val="2"/>
    </font>
    <font>
      <b/>
      <i/>
      <sz val="14"/>
      <color theme="1" tint="0.249977111117893"/>
      <name val="Franklin Gothic Book"/>
      <family val="2"/>
    </font>
    <font>
      <i/>
      <sz val="14"/>
      <color theme="1" tint="0.249977111117893"/>
      <name val="Franklin Gothic Book"/>
      <family val="2"/>
    </font>
    <font>
      <sz val="13"/>
      <color theme="1"/>
      <name val="Calibri"/>
      <family val="2"/>
      <scheme val="minor"/>
    </font>
    <font>
      <b/>
      <sz val="13"/>
      <color theme="1"/>
      <name val="Calibri"/>
      <family val="2"/>
      <scheme val="minor"/>
    </font>
    <font>
      <b/>
      <sz val="12"/>
      <color theme="1"/>
      <name val="Calibri"/>
      <family val="2"/>
      <scheme val="minor"/>
    </font>
    <font>
      <sz val="13"/>
      <name val="Calibri"/>
      <family val="2"/>
      <scheme val="minor"/>
    </font>
    <font>
      <sz val="9"/>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3" tint="0.79998168889431442"/>
        <bgColor indexed="64"/>
      </patternFill>
    </fill>
    <fill>
      <patternFill patternType="solid">
        <fgColor rgb="FFFFFFCC"/>
        <bgColor indexed="64"/>
      </patternFill>
    </fill>
    <fill>
      <patternFill patternType="solid">
        <fgColor theme="6" tint="-0.499984740745262"/>
        <bgColor indexed="64"/>
      </patternFill>
    </fill>
    <fill>
      <patternFill patternType="solid">
        <fgColor rgb="FFC00000"/>
        <bgColor indexed="64"/>
      </patternFill>
    </fill>
    <fill>
      <patternFill patternType="solid">
        <fgColor theme="6" tint="0.59999389629810485"/>
        <bgColor indexed="64"/>
      </patternFill>
    </fill>
    <fill>
      <patternFill patternType="solid">
        <fgColor rgb="FFFF4B4B"/>
        <bgColor indexed="64"/>
      </patternFill>
    </fill>
    <fill>
      <patternFill patternType="solid">
        <fgColor rgb="FFFFCDCD"/>
        <bgColor indexed="64"/>
      </patternFill>
    </fill>
    <fill>
      <patternFill patternType="solid">
        <fgColor rgb="FFF4F2F8"/>
        <bgColor indexed="64"/>
      </patternFill>
    </fill>
    <fill>
      <patternFill patternType="solid">
        <fgColor theme="0"/>
        <bgColor theme="0"/>
      </patternFill>
    </fill>
  </fills>
  <borders count="95">
    <border>
      <left/>
      <right/>
      <top/>
      <bottom/>
      <diagonal/>
    </border>
    <border>
      <left style="thin">
        <color auto="1"/>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auto="1"/>
      </right>
      <top style="thin">
        <color auto="1"/>
      </top>
      <bottom/>
      <diagonal/>
    </border>
    <border>
      <left/>
      <right/>
      <top/>
      <bottom style="thin">
        <color indexed="64"/>
      </bottom>
      <diagonal/>
    </border>
    <border>
      <left/>
      <right style="thin">
        <color auto="1"/>
      </right>
      <top style="thin">
        <color auto="1"/>
      </top>
      <bottom style="thin">
        <color auto="1"/>
      </bottom>
      <diagonal/>
    </border>
    <border>
      <left/>
      <right style="dashed">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right/>
      <top/>
      <bottom style="thin">
        <color theme="0"/>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thin">
        <color auto="1"/>
      </top>
      <bottom/>
      <diagonal/>
    </border>
    <border>
      <left style="dashed">
        <color auto="1"/>
      </left>
      <right style="medium">
        <color auto="1"/>
      </right>
      <top style="thin">
        <color auto="1"/>
      </top>
      <bottom style="dashed">
        <color auto="1"/>
      </bottom>
      <diagonal/>
    </border>
    <border>
      <left/>
      <right style="dashed">
        <color indexed="64"/>
      </right>
      <top style="thin">
        <color indexed="64"/>
      </top>
      <bottom style="thin">
        <color indexed="64"/>
      </bottom>
      <diagonal/>
    </border>
    <border>
      <left style="medium">
        <color auto="1"/>
      </left>
      <right style="dashed">
        <color auto="1"/>
      </right>
      <top style="dashed">
        <color auto="1"/>
      </top>
      <bottom style="medium">
        <color indexed="64"/>
      </bottom>
      <diagonal/>
    </border>
    <border>
      <left style="dashed">
        <color indexed="64"/>
      </left>
      <right style="medium">
        <color indexed="64"/>
      </right>
      <top style="dashed">
        <color indexed="64"/>
      </top>
      <bottom/>
      <diagonal/>
    </border>
    <border>
      <left style="dashed">
        <color indexed="64"/>
      </left>
      <right style="dashed">
        <color indexed="64"/>
      </right>
      <top style="thin">
        <color auto="1"/>
      </top>
      <bottom/>
      <diagonal/>
    </border>
    <border>
      <left/>
      <right style="dashed">
        <color indexed="64"/>
      </right>
      <top/>
      <bottom style="thin">
        <color auto="1"/>
      </bottom>
      <diagonal/>
    </border>
    <border>
      <left style="thin">
        <color indexed="64"/>
      </left>
      <right style="dashed">
        <color indexed="64"/>
      </right>
      <top style="dashed">
        <color indexed="64"/>
      </top>
      <bottom/>
      <diagonal/>
    </border>
    <border>
      <left/>
      <right style="dashed">
        <color indexed="64"/>
      </right>
      <top style="thin">
        <color auto="1"/>
      </top>
      <bottom/>
      <diagonal/>
    </border>
    <border>
      <left style="dashed">
        <color indexed="64"/>
      </left>
      <right/>
      <top/>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indexed="64"/>
      </left>
      <right/>
      <top/>
      <bottom style="thin">
        <color indexed="64"/>
      </bottom>
      <diagonal/>
    </border>
    <border>
      <left style="dashed">
        <color auto="1"/>
      </left>
      <right style="medium">
        <color auto="1"/>
      </right>
      <top/>
      <bottom style="dashed">
        <color auto="1"/>
      </bottom>
      <diagonal/>
    </border>
    <border>
      <left style="medium">
        <color auto="1"/>
      </left>
      <right style="dashed">
        <color auto="1"/>
      </right>
      <top/>
      <bottom style="dashed">
        <color auto="1"/>
      </bottom>
      <diagonal/>
    </border>
    <border>
      <left style="thin">
        <color auto="1"/>
      </left>
      <right style="dashed">
        <color auto="1"/>
      </right>
      <top/>
      <bottom style="dashed">
        <color auto="1"/>
      </bottom>
      <diagonal/>
    </border>
    <border>
      <left style="dashed">
        <color indexed="64"/>
      </left>
      <right style="dashed">
        <color indexed="64"/>
      </right>
      <top/>
      <bottom/>
      <diagonal/>
    </border>
    <border>
      <left style="medium">
        <color auto="1"/>
      </left>
      <right style="dashed">
        <color auto="1"/>
      </right>
      <top style="dashed">
        <color auto="1"/>
      </top>
      <bottom/>
      <diagonal/>
    </border>
    <border>
      <left style="dashed">
        <color auto="1"/>
      </left>
      <right/>
      <top style="thin">
        <color indexed="64"/>
      </top>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medium">
        <color indexed="64"/>
      </left>
      <right style="dashed">
        <color indexed="64"/>
      </right>
      <top style="thin">
        <color auto="1"/>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top style="dashed">
        <color indexed="64"/>
      </top>
      <bottom style="thin">
        <color auto="1"/>
      </bottom>
      <diagonal/>
    </border>
    <border>
      <left/>
      <right/>
      <top style="dashed">
        <color indexed="64"/>
      </top>
      <bottom style="thin">
        <color auto="1"/>
      </bottom>
      <diagonal/>
    </border>
    <border>
      <left/>
      <right/>
      <top style="thin">
        <color auto="1"/>
      </top>
      <bottom style="dashed">
        <color auto="1"/>
      </bottom>
      <diagonal/>
    </border>
    <border>
      <left/>
      <right style="dashed">
        <color indexed="64"/>
      </right>
      <top style="dashed">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medium">
        <color auto="1"/>
      </left>
      <right style="dashed">
        <color auto="1"/>
      </right>
      <top style="medium">
        <color auto="1"/>
      </top>
      <bottom style="dashed">
        <color auto="1"/>
      </bottom>
      <diagonal/>
    </border>
    <border>
      <left/>
      <right style="dashed">
        <color indexed="64"/>
      </right>
      <top style="dashed">
        <color indexed="64"/>
      </top>
      <bottom style="thin">
        <color indexed="64"/>
      </bottom>
      <diagonal/>
    </border>
    <border>
      <left style="thin">
        <color auto="1"/>
      </left>
      <right/>
      <top style="thin">
        <color auto="1"/>
      </top>
      <bottom/>
      <diagonal/>
    </border>
    <border>
      <left style="dashed">
        <color indexed="64"/>
      </left>
      <right style="dashed">
        <color indexed="64"/>
      </right>
      <top style="medium">
        <color auto="1"/>
      </top>
      <bottom style="thin">
        <color auto="1"/>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diagonal/>
    </border>
    <border>
      <left/>
      <right/>
      <top style="thin">
        <color theme="0"/>
      </top>
      <bottom style="dashed">
        <color auto="1"/>
      </bottom>
      <diagonal/>
    </border>
    <border>
      <left/>
      <right/>
      <top style="dashed">
        <color auto="1"/>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dashed">
        <color auto="1"/>
      </bottom>
      <diagonal/>
    </border>
    <border>
      <left/>
      <right style="thin">
        <color auto="1"/>
      </right>
      <top style="thin">
        <color theme="0"/>
      </top>
      <bottom style="dashed">
        <color auto="1"/>
      </bottom>
      <diagonal/>
    </border>
    <border>
      <left style="dashed">
        <color indexed="64"/>
      </left>
      <right style="thin">
        <color indexed="64"/>
      </right>
      <top/>
      <bottom style="dashed">
        <color indexed="64"/>
      </bottom>
      <diagonal/>
    </border>
    <border>
      <left style="thin">
        <color auto="1"/>
      </left>
      <right style="dashed">
        <color auto="1"/>
      </right>
      <top style="dashed">
        <color auto="1"/>
      </top>
      <bottom style="dashed">
        <color auto="1"/>
      </bottom>
      <diagonal/>
    </border>
    <border>
      <left style="dashed">
        <color auto="1"/>
      </left>
      <right style="dashed">
        <color auto="1"/>
      </right>
      <top style="thin">
        <color auto="1"/>
      </top>
      <bottom style="thin">
        <color auto="1"/>
      </bottom>
      <diagonal/>
    </border>
    <border>
      <left style="dashed">
        <color indexed="64"/>
      </left>
      <right style="dashed">
        <color indexed="64"/>
      </right>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diagonal/>
    </border>
    <border>
      <left style="medium">
        <color auto="1"/>
      </left>
      <right style="dashed">
        <color auto="1"/>
      </right>
      <top style="medium">
        <color auto="1"/>
      </top>
      <bottom style="thin">
        <color auto="1"/>
      </bottom>
      <diagonal/>
    </border>
    <border>
      <left style="dashed">
        <color auto="1"/>
      </left>
      <right style="medium">
        <color auto="1"/>
      </right>
      <top style="medium">
        <color auto="1"/>
      </top>
      <bottom style="thin">
        <color auto="1"/>
      </bottom>
      <diagonal/>
    </border>
    <border>
      <left style="dashed">
        <color auto="1"/>
      </left>
      <right style="thin">
        <color auto="1"/>
      </right>
      <top style="thin">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thin">
        <color auto="1"/>
      </right>
      <top/>
      <bottom style="thin">
        <color auto="1"/>
      </bottom>
      <diagonal/>
    </border>
    <border>
      <left style="dashed">
        <color auto="1"/>
      </left>
      <right style="thin">
        <color auto="1"/>
      </right>
      <top style="dashed">
        <color indexed="64"/>
      </top>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medium">
        <color indexed="64"/>
      </left>
      <right/>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s>
  <cellStyleXfs count="11">
    <xf numFmtId="0" fontId="0" fillId="0" borderId="0"/>
    <xf numFmtId="0" fontId="3" fillId="0" borderId="0" applyNumberForma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9" fontId="4" fillId="0" borderId="0"/>
    <xf numFmtId="165" fontId="4" fillId="0" borderId="0" applyFont="0" applyFill="0" applyBorder="0" applyAlignment="0" applyProtection="0"/>
    <xf numFmtId="9" fontId="4" fillId="0" borderId="0" applyFont="0" applyFill="0" applyBorder="0" applyAlignment="0" applyProtection="0"/>
    <xf numFmtId="0" fontId="10" fillId="0" borderId="0"/>
    <xf numFmtId="0" fontId="5" fillId="0" borderId="0"/>
    <xf numFmtId="0" fontId="34" fillId="0" borderId="0" applyNumberFormat="0" applyFill="0" applyBorder="0" applyAlignment="0" applyProtection="0"/>
  </cellStyleXfs>
  <cellXfs count="490">
    <xf numFmtId="0" fontId="0" fillId="0" borderId="0" xfId="0"/>
    <xf numFmtId="0" fontId="18" fillId="0" borderId="0" xfId="0" applyFont="1"/>
    <xf numFmtId="0" fontId="8" fillId="0" borderId="0" xfId="0" applyFont="1"/>
    <xf numFmtId="0" fontId="4" fillId="0" borderId="0" xfId="0" applyFont="1"/>
    <xf numFmtId="0" fontId="7" fillId="0" borderId="0" xfId="0" applyFont="1"/>
    <xf numFmtId="0" fontId="19" fillId="2" borderId="0" xfId="0" applyFont="1" applyFill="1"/>
    <xf numFmtId="0" fontId="19" fillId="0" borderId="0" xfId="0" applyFont="1"/>
    <xf numFmtId="0" fontId="18" fillId="0" borderId="0" xfId="0" applyFont="1" applyAlignment="1">
      <alignment horizontal="right" vertical="center"/>
    </xf>
    <xf numFmtId="0" fontId="4" fillId="0" borderId="0" xfId="0" applyFont="1" applyAlignment="1">
      <alignment vertical="center"/>
    </xf>
    <xf numFmtId="0" fontId="1" fillId="0" borderId="0" xfId="0" applyFont="1"/>
    <xf numFmtId="0" fontId="19" fillId="0" borderId="0" xfId="0" applyFont="1" applyProtection="1">
      <protection locked="0"/>
    </xf>
    <xf numFmtId="0" fontId="17" fillId="0" borderId="0" xfId="0" applyFont="1" applyAlignment="1">
      <alignment horizontal="left" vertical="center" wrapText="1" indent="1"/>
    </xf>
    <xf numFmtId="0" fontId="1" fillId="0" borderId="0" xfId="8" applyFont="1"/>
    <xf numFmtId="0" fontId="7" fillId="0" borderId="0" xfId="8" applyFont="1"/>
    <xf numFmtId="0" fontId="22" fillId="2" borderId="76" xfId="0" applyFont="1" applyFill="1" applyBorder="1" applyAlignment="1">
      <alignment horizontal="right" vertical="center" wrapText="1" indent="1"/>
    </xf>
    <xf numFmtId="5" fontId="17" fillId="8" borderId="11" xfId="2" applyNumberFormat="1" applyFont="1" applyFill="1" applyBorder="1" applyAlignment="1">
      <alignment horizontal="right" vertical="center" wrapText="1"/>
    </xf>
    <xf numFmtId="0" fontId="1" fillId="2" borderId="11" xfId="0" applyFont="1" applyFill="1" applyBorder="1" applyAlignment="1">
      <alignment horizontal="left" vertical="center" wrapText="1" indent="1"/>
    </xf>
    <xf numFmtId="9" fontId="1" fillId="5" borderId="11" xfId="3" applyFont="1" applyFill="1" applyBorder="1" applyAlignment="1">
      <alignment horizontal="right" vertical="center" indent="1"/>
    </xf>
    <xf numFmtId="0" fontId="22" fillId="2" borderId="43" xfId="0" applyFont="1" applyFill="1" applyBorder="1" applyAlignment="1">
      <alignment horizontal="right" vertical="center" wrapText="1" indent="1"/>
    </xf>
    <xf numFmtId="5" fontId="17" fillId="8" borderId="13" xfId="2" applyNumberFormat="1" applyFont="1" applyFill="1" applyBorder="1" applyAlignment="1">
      <alignment horizontal="right" vertical="center" wrapText="1"/>
    </xf>
    <xf numFmtId="0" fontId="1" fillId="11" borderId="77" xfId="0" applyFont="1" applyFill="1" applyBorder="1" applyAlignment="1">
      <alignment horizontal="center" vertical="center" wrapText="1"/>
    </xf>
    <xf numFmtId="166" fontId="1" fillId="11" borderId="77" xfId="0" applyNumberFormat="1" applyFont="1" applyFill="1" applyBorder="1" applyAlignment="1">
      <alignment horizontal="center" vertical="center" wrapText="1"/>
    </xf>
    <xf numFmtId="9" fontId="22" fillId="8" borderId="11" xfId="0" applyNumberFormat="1" applyFont="1" applyFill="1" applyBorder="1" applyAlignment="1">
      <alignment horizontal="right" vertical="center" wrapText="1" indent="1"/>
    </xf>
    <xf numFmtId="167" fontId="22" fillId="5" borderId="11" xfId="0" applyNumberFormat="1" applyFont="1" applyFill="1" applyBorder="1" applyAlignment="1">
      <alignment horizontal="right" vertical="center" wrapText="1" indent="1"/>
    </xf>
    <xf numFmtId="167" fontId="21" fillId="5" borderId="27" xfId="0" applyNumberFormat="1" applyFont="1" applyFill="1" applyBorder="1" applyAlignment="1">
      <alignment horizontal="right" vertical="center" wrapText="1" indent="1"/>
    </xf>
    <xf numFmtId="9" fontId="22" fillId="5" borderId="11" xfId="3" applyFont="1" applyFill="1" applyBorder="1" applyAlignment="1">
      <alignment horizontal="right" vertical="center" wrapText="1" indent="1"/>
    </xf>
    <xf numFmtId="0" fontId="22" fillId="11" borderId="77" xfId="0" applyFont="1" applyFill="1" applyBorder="1" applyAlignment="1">
      <alignment vertical="center"/>
    </xf>
    <xf numFmtId="0" fontId="22" fillId="7" borderId="13" xfId="8" applyFont="1" applyFill="1" applyBorder="1" applyAlignment="1">
      <alignment horizontal="left" vertical="center"/>
    </xf>
    <xf numFmtId="0" fontId="22" fillId="7" borderId="11" xfId="8" applyFont="1" applyFill="1" applyBorder="1" applyAlignment="1">
      <alignment horizontal="left" vertical="center"/>
    </xf>
    <xf numFmtId="167" fontId="21" fillId="5" borderId="13" xfId="0" applyNumberFormat="1" applyFont="1" applyFill="1" applyBorder="1" applyAlignment="1">
      <alignment horizontal="right" vertical="center" wrapText="1" indent="1"/>
    </xf>
    <xf numFmtId="9" fontId="22" fillId="8" borderId="27" xfId="0" applyNumberFormat="1" applyFont="1" applyFill="1" applyBorder="1" applyAlignment="1">
      <alignment horizontal="right" vertical="center" wrapText="1" indent="1"/>
    </xf>
    <xf numFmtId="167" fontId="22" fillId="5" borderId="27" xfId="0" applyNumberFormat="1" applyFont="1" applyFill="1" applyBorder="1" applyAlignment="1">
      <alignment horizontal="right" vertical="center" wrapText="1" indent="1"/>
    </xf>
    <xf numFmtId="0" fontId="22" fillId="7" borderId="27" xfId="8" applyFont="1" applyFill="1" applyBorder="1" applyAlignment="1">
      <alignment horizontal="left" vertical="center"/>
    </xf>
    <xf numFmtId="166" fontId="22" fillId="8" borderId="20" xfId="0" applyNumberFormat="1" applyFont="1" applyFill="1" applyBorder="1" applyAlignment="1">
      <alignment horizontal="right" vertical="center" wrapText="1" indent="1"/>
    </xf>
    <xf numFmtId="166" fontId="22" fillId="8" borderId="11" xfId="0" applyNumberFormat="1" applyFont="1" applyFill="1" applyBorder="1" applyAlignment="1">
      <alignment horizontal="right" vertical="center" wrapText="1" indent="1"/>
    </xf>
    <xf numFmtId="166" fontId="22" fillId="8" borderId="13" xfId="0" applyNumberFormat="1" applyFont="1" applyFill="1" applyBorder="1" applyAlignment="1">
      <alignment horizontal="right" vertical="center" wrapText="1" indent="1"/>
    </xf>
    <xf numFmtId="0" fontId="19" fillId="11" borderId="77" xfId="0" applyFont="1" applyFill="1" applyBorder="1" applyAlignment="1">
      <alignment horizontal="center" vertical="center" wrapText="1"/>
    </xf>
    <xf numFmtId="0" fontId="19" fillId="11" borderId="33" xfId="0" applyFont="1" applyFill="1" applyBorder="1" applyAlignment="1">
      <alignment horizontal="center" vertical="center" wrapText="1"/>
    </xf>
    <xf numFmtId="166" fontId="19" fillId="11" borderId="33" xfId="0" applyNumberFormat="1" applyFont="1" applyFill="1" applyBorder="1" applyAlignment="1">
      <alignment horizontal="center" vertical="center" wrapText="1"/>
    </xf>
    <xf numFmtId="0" fontId="22" fillId="11" borderId="33" xfId="0" applyFont="1" applyFill="1" applyBorder="1" applyAlignment="1">
      <alignment vertical="center"/>
    </xf>
    <xf numFmtId="166" fontId="22" fillId="8" borderId="38" xfId="0" applyNumberFormat="1" applyFont="1" applyFill="1" applyBorder="1" applyAlignment="1">
      <alignment horizontal="right" vertical="center" wrapText="1" indent="1"/>
    </xf>
    <xf numFmtId="9" fontId="22" fillId="8" borderId="38" xfId="0" applyNumberFormat="1" applyFont="1" applyFill="1" applyBorder="1" applyAlignment="1">
      <alignment horizontal="right" vertical="center" wrapText="1" indent="1"/>
    </xf>
    <xf numFmtId="167" fontId="22" fillId="5" borderId="38" xfId="0" applyNumberFormat="1" applyFont="1" applyFill="1" applyBorder="1" applyAlignment="1">
      <alignment horizontal="right" vertical="center" wrapText="1" indent="1"/>
    </xf>
    <xf numFmtId="0" fontId="22" fillId="7" borderId="38" xfId="8" applyFont="1" applyFill="1" applyBorder="1" applyAlignment="1">
      <alignment horizontal="left" vertical="center"/>
    </xf>
    <xf numFmtId="167" fontId="21" fillId="5" borderId="24" xfId="0" applyNumberFormat="1" applyFont="1" applyFill="1" applyBorder="1" applyAlignment="1">
      <alignment horizontal="right" vertical="center" wrapText="1" indent="1"/>
    </xf>
    <xf numFmtId="0" fontId="22" fillId="7" borderId="24" xfId="8" applyFont="1" applyFill="1" applyBorder="1" applyAlignment="1">
      <alignment horizontal="left" vertical="center"/>
    </xf>
    <xf numFmtId="5" fontId="22" fillId="8" borderId="11" xfId="2" applyNumberFormat="1" applyFont="1" applyFill="1" applyBorder="1" applyAlignment="1">
      <alignment horizontal="right" vertical="center" wrapText="1" indent="1"/>
    </xf>
    <xf numFmtId="5" fontId="22" fillId="8" borderId="13" xfId="2" applyNumberFormat="1" applyFont="1" applyFill="1" applyBorder="1" applyAlignment="1">
      <alignment horizontal="right" vertical="center" wrapText="1" indent="1"/>
    </xf>
    <xf numFmtId="9" fontId="22" fillId="8" borderId="13" xfId="0" applyNumberFormat="1" applyFont="1" applyFill="1" applyBorder="1" applyAlignment="1">
      <alignment horizontal="right" vertical="center" wrapText="1" indent="1"/>
    </xf>
    <xf numFmtId="167" fontId="22" fillId="5" borderId="13" xfId="0" applyNumberFormat="1" applyFont="1" applyFill="1" applyBorder="1" applyAlignment="1">
      <alignment horizontal="right" vertical="center" wrapText="1" indent="1"/>
    </xf>
    <xf numFmtId="0" fontId="19" fillId="11" borderId="61" xfId="0" applyFont="1" applyFill="1" applyBorder="1" applyAlignment="1">
      <alignment horizontal="center" vertical="center" wrapText="1"/>
    </xf>
    <xf numFmtId="166" fontId="19" fillId="11" borderId="61" xfId="0" applyNumberFormat="1" applyFont="1" applyFill="1" applyBorder="1" applyAlignment="1">
      <alignment horizontal="center" vertical="center" wrapText="1"/>
    </xf>
    <xf numFmtId="0" fontId="22" fillId="11" borderId="61" xfId="0" applyFont="1" applyFill="1" applyBorder="1" applyAlignment="1">
      <alignment vertical="center"/>
    </xf>
    <xf numFmtId="0" fontId="21" fillId="2" borderId="42" xfId="0" applyFont="1" applyFill="1" applyBorder="1" applyAlignment="1">
      <alignment horizontal="left" vertical="center" wrapText="1" indent="1"/>
    </xf>
    <xf numFmtId="0" fontId="21" fillId="2" borderId="22" xfId="0" applyFont="1" applyFill="1" applyBorder="1" applyAlignment="1">
      <alignment horizontal="left" vertical="center" wrapText="1" indent="1"/>
    </xf>
    <xf numFmtId="0" fontId="22" fillId="2" borderId="22" xfId="0" applyFont="1" applyFill="1" applyBorder="1" applyAlignment="1">
      <alignment horizontal="right" vertical="center" wrapText="1" indent="1"/>
    </xf>
    <xf numFmtId="0" fontId="22" fillId="7" borderId="12" xfId="8" applyFont="1" applyFill="1" applyBorder="1" applyAlignment="1">
      <alignment horizontal="left" vertical="center"/>
    </xf>
    <xf numFmtId="0" fontId="22" fillId="2" borderId="22" xfId="0" applyFont="1" applyFill="1" applyBorder="1" applyAlignment="1">
      <alignment horizontal="left" vertical="center" wrapText="1" indent="2"/>
    </xf>
    <xf numFmtId="167" fontId="21" fillId="5" borderId="12" xfId="0" applyNumberFormat="1" applyFont="1" applyFill="1" applyBorder="1" applyAlignment="1">
      <alignment horizontal="right" vertical="center" wrapText="1" indent="1"/>
    </xf>
    <xf numFmtId="0" fontId="21" fillId="2" borderId="21" xfId="0" applyFont="1" applyFill="1" applyBorder="1" applyAlignment="1">
      <alignment horizontal="left" vertical="center" wrapText="1" indent="1"/>
    </xf>
    <xf numFmtId="0" fontId="19" fillId="2" borderId="20" xfId="0" applyFont="1" applyFill="1" applyBorder="1" applyAlignment="1">
      <alignment horizontal="center" vertical="center" wrapText="1"/>
    </xf>
    <xf numFmtId="0" fontId="22" fillId="7" borderId="20" xfId="8" applyFont="1" applyFill="1" applyBorder="1" applyAlignment="1">
      <alignment horizontal="left" vertical="center"/>
    </xf>
    <xf numFmtId="166" fontId="1" fillId="5" borderId="11" xfId="0" applyNumberFormat="1" applyFont="1" applyFill="1" applyBorder="1" applyAlignment="1">
      <alignment horizontal="right" vertical="center" wrapText="1" indent="1"/>
    </xf>
    <xf numFmtId="166" fontId="1" fillId="5" borderId="27" xfId="0" applyNumberFormat="1" applyFont="1" applyFill="1" applyBorder="1" applyAlignment="1">
      <alignment horizontal="right" vertical="center" wrapText="1" indent="1"/>
    </xf>
    <xf numFmtId="0" fontId="22" fillId="7" borderId="78" xfId="8" applyFont="1" applyFill="1" applyBorder="1" applyAlignment="1">
      <alignment horizontal="left" vertical="center"/>
    </xf>
    <xf numFmtId="0" fontId="22" fillId="7" borderId="77" xfId="8" applyFont="1" applyFill="1" applyBorder="1" applyAlignment="1">
      <alignment horizontal="left" vertical="center"/>
    </xf>
    <xf numFmtId="0" fontId="22" fillId="2" borderId="43" xfId="0" applyFont="1" applyFill="1" applyBorder="1" applyAlignment="1">
      <alignment horizontal="left" vertical="center" wrapText="1"/>
    </xf>
    <xf numFmtId="166" fontId="22" fillId="5" borderId="13" xfId="0" applyNumberFormat="1" applyFont="1" applyFill="1" applyBorder="1" applyAlignment="1">
      <alignment horizontal="right" vertical="center" wrapText="1" indent="1"/>
    </xf>
    <xf numFmtId="0" fontId="22" fillId="2" borderId="76" xfId="0" applyFont="1" applyFill="1" applyBorder="1" applyAlignment="1">
      <alignment horizontal="left" vertical="center" wrapText="1"/>
    </xf>
    <xf numFmtId="166" fontId="22" fillId="5" borderId="11" xfId="0" applyNumberFormat="1" applyFont="1" applyFill="1" applyBorder="1" applyAlignment="1">
      <alignment horizontal="right" vertical="center" wrapText="1" indent="1"/>
    </xf>
    <xf numFmtId="166" fontId="22" fillId="8" borderId="27" xfId="0" applyNumberFormat="1" applyFont="1" applyFill="1" applyBorder="1" applyAlignment="1">
      <alignment horizontal="right" vertical="center" wrapText="1" indent="1"/>
    </xf>
    <xf numFmtId="166" fontId="22" fillId="5" borderId="27" xfId="0" applyNumberFormat="1" applyFont="1" applyFill="1" applyBorder="1" applyAlignment="1">
      <alignment horizontal="right" vertical="center" wrapText="1" indent="1"/>
    </xf>
    <xf numFmtId="0" fontId="22" fillId="2" borderId="64" xfId="0" applyFont="1" applyFill="1" applyBorder="1" applyAlignment="1">
      <alignment horizontal="left" vertical="center" wrapText="1"/>
    </xf>
    <xf numFmtId="166" fontId="22" fillId="8" borderId="77" xfId="0" applyNumberFormat="1" applyFont="1" applyFill="1" applyBorder="1" applyAlignment="1">
      <alignment horizontal="right" vertical="center" wrapText="1" indent="1"/>
    </xf>
    <xf numFmtId="9" fontId="22" fillId="8" borderId="77" xfId="0" applyNumberFormat="1" applyFont="1" applyFill="1" applyBorder="1" applyAlignment="1">
      <alignment horizontal="right" vertical="center" wrapText="1" indent="1"/>
    </xf>
    <xf numFmtId="166" fontId="21" fillId="5" borderId="77" xfId="0" applyNumberFormat="1" applyFont="1" applyFill="1" applyBorder="1" applyAlignment="1">
      <alignment horizontal="right" vertical="center" wrapText="1" indent="1"/>
    </xf>
    <xf numFmtId="0" fontId="22" fillId="8" borderId="48" xfId="0" applyFont="1" applyFill="1" applyBorder="1" applyAlignment="1">
      <alignment horizontal="left" vertical="center" wrapText="1"/>
    </xf>
    <xf numFmtId="166" fontId="21" fillId="5" borderId="62" xfId="0" applyNumberFormat="1" applyFont="1" applyFill="1" applyBorder="1" applyAlignment="1">
      <alignment horizontal="right" vertical="center" wrapText="1" indent="1"/>
    </xf>
    <xf numFmtId="166" fontId="22" fillId="5" borderId="77" xfId="0" applyNumberFormat="1" applyFont="1" applyFill="1" applyBorder="1" applyAlignment="1">
      <alignment horizontal="right" vertical="center" wrapText="1" indent="1"/>
    </xf>
    <xf numFmtId="0" fontId="21" fillId="11" borderId="49" xfId="0" applyFont="1" applyFill="1" applyBorder="1" applyAlignment="1">
      <alignment horizontal="left" vertical="center" wrapText="1" indent="1"/>
    </xf>
    <xf numFmtId="0" fontId="21" fillId="11" borderId="81" xfId="0" applyFont="1" applyFill="1" applyBorder="1" applyAlignment="1">
      <alignment horizontal="left" vertical="center" indent="1"/>
    </xf>
    <xf numFmtId="0" fontId="21" fillId="11" borderId="64" xfId="0" applyFont="1" applyFill="1" applyBorder="1" applyAlignment="1">
      <alignment horizontal="left" vertical="center" wrapText="1" indent="1"/>
    </xf>
    <xf numFmtId="0" fontId="1" fillId="13" borderId="77" xfId="0" applyFont="1" applyFill="1" applyBorder="1" applyAlignment="1">
      <alignment horizontal="center" vertical="center" wrapText="1"/>
    </xf>
    <xf numFmtId="166" fontId="1" fillId="13" borderId="66" xfId="0" applyNumberFormat="1" applyFont="1" applyFill="1" applyBorder="1" applyAlignment="1">
      <alignment horizontal="center" vertical="center" wrapText="1"/>
    </xf>
    <xf numFmtId="0" fontId="19" fillId="0" borderId="0" xfId="0" applyFont="1" applyAlignment="1">
      <alignment horizontal="center"/>
    </xf>
    <xf numFmtId="0" fontId="22" fillId="0" borderId="0" xfId="0" applyFont="1" applyAlignment="1">
      <alignment horizontal="left" vertical="center" wrapText="1" indent="1"/>
    </xf>
    <xf numFmtId="0" fontId="1" fillId="0" borderId="0" xfId="0" applyFont="1" applyAlignment="1">
      <alignment vertical="center"/>
    </xf>
    <xf numFmtId="0" fontId="19" fillId="0" borderId="0" xfId="0" applyFont="1" applyAlignment="1">
      <alignment vertical="top"/>
    </xf>
    <xf numFmtId="9" fontId="19" fillId="5" borderId="10" xfId="3" applyFont="1" applyFill="1" applyBorder="1" applyAlignment="1">
      <alignment horizontal="center" vertical="center"/>
    </xf>
    <xf numFmtId="0" fontId="22" fillId="13" borderId="33" xfId="0" applyFont="1" applyFill="1" applyBorder="1" applyAlignment="1">
      <alignment vertical="center"/>
    </xf>
    <xf numFmtId="166" fontId="1" fillId="13" borderId="77" xfId="0" applyNumberFormat="1" applyFont="1" applyFill="1" applyBorder="1" applyAlignment="1">
      <alignment horizontal="center" vertical="center" wrapText="1"/>
    </xf>
    <xf numFmtId="0" fontId="22" fillId="13" borderId="77" xfId="0" applyFont="1" applyFill="1" applyBorder="1" applyAlignment="1">
      <alignment vertical="center"/>
    </xf>
    <xf numFmtId="0" fontId="21" fillId="11" borderId="64" xfId="0" applyFont="1" applyFill="1" applyBorder="1" applyAlignment="1">
      <alignment horizontal="left" vertical="center" wrapText="1"/>
    </xf>
    <xf numFmtId="9" fontId="22" fillId="8" borderId="20" xfId="0" applyNumberFormat="1" applyFont="1" applyFill="1" applyBorder="1" applyAlignment="1">
      <alignment horizontal="right" vertical="center" wrapText="1" indent="1"/>
    </xf>
    <xf numFmtId="9" fontId="22" fillId="8" borderId="20" xfId="5" applyNumberFormat="1" applyFont="1" applyFill="1" applyBorder="1" applyAlignment="1">
      <alignment horizontal="right" vertical="center" wrapText="1" indent="1"/>
    </xf>
    <xf numFmtId="166" fontId="22" fillId="5" borderId="20" xfId="0" applyNumberFormat="1" applyFont="1" applyFill="1" applyBorder="1" applyAlignment="1">
      <alignment horizontal="right" vertical="center" wrapText="1" indent="1"/>
    </xf>
    <xf numFmtId="9" fontId="22" fillId="8" borderId="11" xfId="5" applyNumberFormat="1" applyFont="1" applyFill="1" applyBorder="1" applyAlignment="1">
      <alignment horizontal="right" vertical="center" wrapText="1" indent="1"/>
    </xf>
    <xf numFmtId="9" fontId="22" fillId="8" borderId="27" xfId="5" applyNumberFormat="1" applyFont="1" applyFill="1" applyBorder="1" applyAlignment="1">
      <alignment horizontal="right" vertical="center" wrapText="1" indent="1"/>
    </xf>
    <xf numFmtId="166" fontId="21" fillId="5" borderId="20" xfId="0" applyNumberFormat="1" applyFont="1" applyFill="1" applyBorder="1" applyAlignment="1">
      <alignment horizontal="right" vertical="center" wrapText="1" indent="1"/>
    </xf>
    <xf numFmtId="9" fontId="22" fillId="8" borderId="12" xfId="5" applyNumberFormat="1" applyFont="1" applyFill="1" applyBorder="1" applyAlignment="1">
      <alignment horizontal="right" vertical="center" wrapText="1" indent="1"/>
    </xf>
    <xf numFmtId="166" fontId="22" fillId="5" borderId="12" xfId="0" applyNumberFormat="1" applyFont="1" applyFill="1" applyBorder="1" applyAlignment="1">
      <alignment horizontal="right" vertical="center" wrapText="1" indent="1"/>
    </xf>
    <xf numFmtId="0" fontId="1" fillId="13" borderId="33" xfId="0" applyFont="1" applyFill="1" applyBorder="1" applyAlignment="1">
      <alignment horizontal="center" vertical="center" wrapText="1"/>
    </xf>
    <xf numFmtId="166" fontId="1" fillId="13" borderId="33" xfId="0" applyNumberFormat="1" applyFont="1" applyFill="1" applyBorder="1" applyAlignment="1">
      <alignment horizontal="center" vertical="center" wrapText="1"/>
    </xf>
    <xf numFmtId="166" fontId="21" fillId="5" borderId="78" xfId="0" applyNumberFormat="1" applyFont="1" applyFill="1" applyBorder="1" applyAlignment="1">
      <alignment horizontal="right" vertical="center" wrapText="1" indent="1"/>
    </xf>
    <xf numFmtId="166" fontId="21" fillId="5" borderId="78" xfId="0" applyNumberFormat="1" applyFont="1" applyFill="1" applyBorder="1" applyAlignment="1">
      <alignment horizontal="right" vertical="center" indent="1"/>
    </xf>
    <xf numFmtId="0" fontId="22" fillId="2" borderId="64" xfId="0" applyFont="1" applyFill="1" applyBorder="1" applyAlignment="1">
      <alignment horizontal="left" vertical="center" wrapText="1" indent="1"/>
    </xf>
    <xf numFmtId="171" fontId="22" fillId="8" borderId="77" xfId="0" applyNumberFormat="1" applyFont="1" applyFill="1" applyBorder="1" applyAlignment="1">
      <alignment horizontal="right" vertical="center" wrapText="1" indent="1"/>
    </xf>
    <xf numFmtId="9" fontId="22" fillId="2" borderId="77" xfId="0" applyNumberFormat="1" applyFont="1" applyFill="1" applyBorder="1" applyAlignment="1">
      <alignment horizontal="right" vertical="center" wrapText="1" indent="1"/>
    </xf>
    <xf numFmtId="0" fontId="22" fillId="7" borderId="10" xfId="8" applyFont="1" applyFill="1" applyBorder="1" applyAlignment="1">
      <alignment horizontal="left" vertical="center"/>
    </xf>
    <xf numFmtId="0" fontId="21" fillId="13" borderId="87" xfId="0" applyFont="1" applyFill="1" applyBorder="1" applyAlignment="1">
      <alignment horizontal="left" vertical="center" wrapText="1"/>
    </xf>
    <xf numFmtId="167" fontId="22" fillId="8" borderId="11" xfId="0" applyNumberFormat="1" applyFont="1" applyFill="1" applyBorder="1" applyAlignment="1">
      <alignment horizontal="right" vertical="center" wrapText="1" indent="1"/>
    </xf>
    <xf numFmtId="167" fontId="21" fillId="5" borderId="78" xfId="0" applyNumberFormat="1" applyFont="1" applyFill="1" applyBorder="1" applyAlignment="1">
      <alignment horizontal="right" vertical="center" wrapText="1" indent="1"/>
    </xf>
    <xf numFmtId="167" fontId="22" fillId="8" borderId="20" xfId="0" applyNumberFormat="1" applyFont="1" applyFill="1" applyBorder="1" applyAlignment="1">
      <alignment horizontal="right" vertical="center" wrapText="1" indent="1"/>
    </xf>
    <xf numFmtId="167" fontId="22" fillId="8" borderId="27" xfId="0" applyNumberFormat="1" applyFont="1" applyFill="1" applyBorder="1" applyAlignment="1">
      <alignment horizontal="right" vertical="center" wrapText="1" indent="1"/>
    </xf>
    <xf numFmtId="0" fontId="27" fillId="0" borderId="0" xfId="0" applyFont="1" applyAlignment="1">
      <alignment horizontal="left" vertical="center" wrapText="1" indent="1"/>
    </xf>
    <xf numFmtId="9" fontId="1" fillId="8" borderId="11" xfId="0" applyNumberFormat="1" applyFont="1" applyFill="1" applyBorder="1" applyAlignment="1">
      <alignment horizontal="right" vertical="center" indent="1"/>
    </xf>
    <xf numFmtId="9" fontId="1" fillId="8" borderId="84" xfId="0" applyNumberFormat="1" applyFont="1" applyFill="1" applyBorder="1" applyAlignment="1">
      <alignment horizontal="right" vertical="center" indent="1"/>
    </xf>
    <xf numFmtId="164" fontId="1" fillId="5" borderId="11" xfId="2" applyNumberFormat="1" applyFont="1" applyFill="1" applyBorder="1" applyAlignment="1">
      <alignment horizontal="right" vertical="center" indent="1"/>
    </xf>
    <xf numFmtId="164" fontId="1" fillId="5" borderId="84" xfId="2" applyNumberFormat="1" applyFont="1" applyFill="1" applyBorder="1" applyAlignment="1">
      <alignment horizontal="right" vertical="center" indent="1"/>
    </xf>
    <xf numFmtId="0" fontId="19" fillId="0" borderId="0" xfId="0" applyFont="1" applyAlignment="1">
      <alignment vertical="center"/>
    </xf>
    <xf numFmtId="0" fontId="19" fillId="0" borderId="0" xfId="0" applyFont="1" applyAlignment="1">
      <alignment horizontal="left" vertical="center" indent="1"/>
    </xf>
    <xf numFmtId="0" fontId="22" fillId="2" borderId="58" xfId="0" applyFont="1" applyFill="1" applyBorder="1" applyAlignment="1">
      <alignment horizontal="left" vertical="center" wrapText="1" indent="1"/>
    </xf>
    <xf numFmtId="0" fontId="22" fillId="2" borderId="22" xfId="0" applyFont="1" applyFill="1" applyBorder="1" applyAlignment="1">
      <alignment horizontal="left" vertical="center" wrapText="1" indent="1"/>
    </xf>
    <xf numFmtId="0" fontId="1" fillId="8" borderId="22" xfId="0" applyFont="1" applyFill="1" applyBorder="1" applyAlignment="1">
      <alignment horizontal="left" vertical="center" wrapText="1" indent="1"/>
    </xf>
    <xf numFmtId="166" fontId="22" fillId="5" borderId="77" xfId="0" applyNumberFormat="1" applyFont="1" applyFill="1" applyBorder="1" applyAlignment="1">
      <alignment horizontal="right" vertical="center" indent="1"/>
    </xf>
    <xf numFmtId="164" fontId="1" fillId="5" borderId="12" xfId="2" applyNumberFormat="1" applyFont="1" applyFill="1" applyBorder="1" applyAlignment="1">
      <alignment horizontal="right" vertical="center" indent="1"/>
    </xf>
    <xf numFmtId="0" fontId="21" fillId="2" borderId="76" xfId="0" applyFont="1" applyFill="1" applyBorder="1" applyAlignment="1">
      <alignment horizontal="left" vertical="center"/>
    </xf>
    <xf numFmtId="168" fontId="21" fillId="5" borderId="11" xfId="4" quotePrefix="1" applyNumberFormat="1" applyFont="1" applyFill="1" applyBorder="1" applyAlignment="1">
      <alignment horizontal="right" vertical="center" indent="1"/>
    </xf>
    <xf numFmtId="3" fontId="1" fillId="2" borderId="11" xfId="0" applyNumberFormat="1" applyFont="1" applyFill="1" applyBorder="1" applyAlignment="1">
      <alignment horizontal="center" vertical="center" wrapText="1"/>
    </xf>
    <xf numFmtId="0" fontId="21" fillId="2" borderId="48" xfId="0" applyFont="1" applyFill="1" applyBorder="1" applyAlignment="1">
      <alignment horizontal="left" vertical="center" wrapText="1"/>
    </xf>
    <xf numFmtId="167" fontId="21" fillId="5" borderId="27" xfId="0" applyNumberFormat="1" applyFont="1" applyFill="1" applyBorder="1" applyAlignment="1">
      <alignment horizontal="right" vertical="center" indent="1"/>
    </xf>
    <xf numFmtId="0" fontId="9" fillId="2" borderId="27" xfId="0" applyFont="1" applyFill="1" applyBorder="1" applyAlignment="1">
      <alignment horizontal="center" vertical="center" wrapText="1"/>
    </xf>
    <xf numFmtId="9" fontId="22" fillId="8" borderId="27" xfId="0" applyNumberFormat="1" applyFont="1" applyFill="1" applyBorder="1" applyAlignment="1">
      <alignment horizontal="right" vertical="center" indent="1"/>
    </xf>
    <xf numFmtId="0" fontId="22" fillId="2" borderId="27" xfId="0" applyFont="1" applyFill="1" applyBorder="1" applyAlignment="1">
      <alignment vertical="center"/>
    </xf>
    <xf numFmtId="0" fontId="22" fillId="2" borderId="27" xfId="0" applyFont="1" applyFill="1" applyBorder="1" applyAlignment="1">
      <alignment horizontal="left" vertical="center"/>
    </xf>
    <xf numFmtId="0" fontId="1" fillId="2" borderId="27" xfId="0" applyFont="1" applyFill="1" applyBorder="1" applyAlignment="1">
      <alignment horizontal="left" vertical="center"/>
    </xf>
    <xf numFmtId="0" fontId="22" fillId="7" borderId="79" xfId="8" applyFont="1" applyFill="1" applyBorder="1" applyAlignment="1">
      <alignment horizontal="left" vertical="center"/>
    </xf>
    <xf numFmtId="164" fontId="1" fillId="5" borderId="86" xfId="2" applyNumberFormat="1" applyFont="1" applyFill="1" applyBorder="1" applyAlignment="1">
      <alignment horizontal="right" vertical="center" indent="1"/>
    </xf>
    <xf numFmtId="167" fontId="2" fillId="5" borderId="33" xfId="0" applyNumberFormat="1" applyFont="1" applyFill="1" applyBorder="1" applyAlignment="1">
      <alignment horizontal="right" vertical="center" indent="1"/>
    </xf>
    <xf numFmtId="164" fontId="2" fillId="5" borderId="33" xfId="2" applyNumberFormat="1" applyFont="1" applyFill="1" applyBorder="1" applyAlignment="1">
      <alignment horizontal="right" vertical="center" indent="1"/>
    </xf>
    <xf numFmtId="164" fontId="2" fillId="5" borderId="80" xfId="2" applyNumberFormat="1" applyFont="1" applyFill="1" applyBorder="1" applyAlignment="1">
      <alignment horizontal="right" vertical="center" indent="1"/>
    </xf>
    <xf numFmtId="0" fontId="21" fillId="2" borderId="47" xfId="0" applyFont="1" applyFill="1" applyBorder="1" applyAlignment="1">
      <alignment horizontal="left" vertical="center" wrapText="1"/>
    </xf>
    <xf numFmtId="9" fontId="21" fillId="5" borderId="20" xfId="0" applyNumberFormat="1" applyFont="1" applyFill="1" applyBorder="1" applyAlignment="1">
      <alignment horizontal="right" vertical="center" indent="1"/>
    </xf>
    <xf numFmtId="3" fontId="1" fillId="5" borderId="20" xfId="0" applyNumberFormat="1" applyFont="1" applyFill="1" applyBorder="1" applyAlignment="1">
      <alignment horizontal="right" vertical="center" wrapText="1" indent="1"/>
    </xf>
    <xf numFmtId="164" fontId="1" fillId="5" borderId="20" xfId="2" applyNumberFormat="1" applyFont="1" applyFill="1" applyBorder="1" applyAlignment="1">
      <alignment horizontal="right" vertical="center" indent="1"/>
    </xf>
    <xf numFmtId="164" fontId="1" fillId="5" borderId="83" xfId="2" applyNumberFormat="1" applyFont="1" applyFill="1" applyBorder="1" applyAlignment="1">
      <alignment horizontal="right" vertical="center" indent="1"/>
    </xf>
    <xf numFmtId="0" fontId="22" fillId="0" borderId="0" xfId="0" applyFont="1"/>
    <xf numFmtId="0" fontId="9" fillId="8" borderId="79" xfId="1" applyFont="1" applyFill="1" applyBorder="1" applyAlignment="1">
      <alignment horizontal="left" vertical="top" wrapText="1" indent="1"/>
    </xf>
    <xf numFmtId="0" fontId="9" fillId="8" borderId="84" xfId="0" applyFont="1" applyFill="1" applyBorder="1" applyAlignment="1">
      <alignment horizontal="left" vertical="top" wrapText="1" indent="1"/>
    </xf>
    <xf numFmtId="0" fontId="9" fillId="8" borderId="84" xfId="0" applyFont="1" applyFill="1" applyBorder="1" applyAlignment="1">
      <alignment horizontal="left" vertical="top" indent="1"/>
    </xf>
    <xf numFmtId="0" fontId="1" fillId="2" borderId="48" xfId="1" applyFont="1" applyFill="1" applyBorder="1" applyAlignment="1">
      <alignment horizontal="left" vertical="center" wrapText="1" indent="1"/>
    </xf>
    <xf numFmtId="0" fontId="1" fillId="2" borderId="27" xfId="0" applyFont="1" applyFill="1" applyBorder="1" applyAlignment="1">
      <alignment horizontal="left" vertical="center" wrapText="1" indent="1"/>
    </xf>
    <xf numFmtId="166" fontId="1" fillId="5" borderId="11" xfId="0" applyNumberFormat="1" applyFont="1" applyFill="1" applyBorder="1" applyAlignment="1">
      <alignment horizontal="right" vertical="center" indent="1"/>
    </xf>
    <xf numFmtId="9" fontId="1" fillId="5" borderId="11" xfId="0" applyNumberFormat="1" applyFont="1" applyFill="1" applyBorder="1" applyAlignment="1">
      <alignment horizontal="right" vertical="center" wrapText="1" indent="1"/>
    </xf>
    <xf numFmtId="170" fontId="1" fillId="5" borderId="11" xfId="0" applyNumberFormat="1" applyFont="1" applyFill="1" applyBorder="1" applyAlignment="1">
      <alignment horizontal="right" vertical="center" wrapText="1" indent="1"/>
    </xf>
    <xf numFmtId="0" fontId="29" fillId="2" borderId="0" xfId="0" applyFont="1" applyFill="1" applyAlignment="1">
      <alignment vertical="center"/>
    </xf>
    <xf numFmtId="0" fontId="1" fillId="0" borderId="0" xfId="0" applyFont="1" applyAlignment="1">
      <alignment horizontal="left" vertical="center" wrapText="1" indent="1"/>
    </xf>
    <xf numFmtId="1" fontId="19" fillId="5" borderId="10" xfId="0" applyNumberFormat="1" applyFont="1" applyFill="1" applyBorder="1" applyAlignment="1">
      <alignment horizontal="center" vertical="center"/>
    </xf>
    <xf numFmtId="0" fontId="9" fillId="5" borderId="11" xfId="0" applyFont="1" applyFill="1" applyBorder="1" applyAlignment="1">
      <alignment horizontal="left" vertical="top" wrapText="1" indent="1"/>
    </xf>
    <xf numFmtId="0" fontId="9" fillId="5" borderId="27" xfId="1" applyFont="1" applyFill="1" applyBorder="1" applyAlignment="1">
      <alignment horizontal="left" vertical="top" wrapText="1" indent="1"/>
    </xf>
    <xf numFmtId="0" fontId="1" fillId="2" borderId="27" xfId="1" applyFont="1" applyFill="1" applyBorder="1" applyAlignment="1">
      <alignment horizontal="left" vertical="center" wrapText="1" indent="1"/>
    </xf>
    <xf numFmtId="0" fontId="12" fillId="4" borderId="16" xfId="0" applyFont="1" applyFill="1" applyBorder="1" applyAlignment="1">
      <alignment horizontal="left" vertical="center" wrapText="1" indent="1"/>
    </xf>
    <xf numFmtId="0" fontId="12" fillId="4" borderId="54" xfId="0" applyFont="1" applyFill="1" applyBorder="1" applyAlignment="1">
      <alignment horizontal="left" vertical="center" wrapText="1" indent="1"/>
    </xf>
    <xf numFmtId="0" fontId="31" fillId="3" borderId="87" xfId="0" applyFont="1" applyFill="1" applyBorder="1" applyAlignment="1" applyProtection="1">
      <alignment horizontal="center" vertical="center" wrapText="1"/>
      <protection locked="0"/>
    </xf>
    <xf numFmtId="0" fontId="31" fillId="3" borderId="33" xfId="0" applyFont="1" applyFill="1" applyBorder="1" applyAlignment="1" applyProtection="1">
      <alignment horizontal="center" vertical="center" wrapText="1"/>
      <protection locked="0"/>
    </xf>
    <xf numFmtId="0" fontId="31" fillId="3" borderId="80" xfId="0" applyFont="1" applyFill="1" applyBorder="1" applyAlignment="1" applyProtection="1">
      <alignment horizontal="center" vertical="center" wrapText="1"/>
      <protection locked="0"/>
    </xf>
    <xf numFmtId="0" fontId="18" fillId="0" borderId="0" xfId="9" applyFont="1"/>
    <xf numFmtId="0" fontId="19" fillId="0" borderId="0" xfId="9" applyFont="1"/>
    <xf numFmtId="0" fontId="1" fillId="0" borderId="0" xfId="8" applyFont="1" applyAlignment="1">
      <alignment horizontal="left" vertical="center" wrapText="1" indent="1"/>
    </xf>
    <xf numFmtId="0" fontId="35" fillId="0" borderId="0" xfId="10" applyFont="1" applyBorder="1" applyAlignment="1">
      <alignment horizontal="left" vertical="center" wrapText="1" indent="1"/>
    </xf>
    <xf numFmtId="0" fontId="20" fillId="0" borderId="0" xfId="9" applyFont="1"/>
    <xf numFmtId="0" fontId="36" fillId="0" borderId="0" xfId="1" applyFont="1" applyFill="1" applyBorder="1" applyAlignment="1">
      <alignment horizontal="center" vertical="center" wrapText="1"/>
    </xf>
    <xf numFmtId="0" fontId="15" fillId="0" borderId="0" xfId="8" applyFont="1"/>
    <xf numFmtId="0" fontId="1" fillId="0" borderId="0" xfId="9" applyFont="1"/>
    <xf numFmtId="0" fontId="13" fillId="0" borderId="0" xfId="0" applyFont="1"/>
    <xf numFmtId="0" fontId="14" fillId="2" borderId="11"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84" xfId="0" applyFont="1" applyFill="1" applyBorder="1" applyAlignment="1">
      <alignment horizontal="center" vertical="center" wrapText="1"/>
    </xf>
    <xf numFmtId="2" fontId="15" fillId="4" borderId="90" xfId="0" applyNumberFormat="1" applyFont="1" applyFill="1" applyBorder="1" applyAlignment="1">
      <alignment horizontal="right" vertical="center" indent="1"/>
    </xf>
    <xf numFmtId="0" fontId="15" fillId="4" borderId="90" xfId="0" applyFont="1" applyFill="1" applyBorder="1" applyAlignment="1">
      <alignment vertical="center"/>
    </xf>
    <xf numFmtId="0" fontId="37" fillId="4" borderId="20" xfId="0" applyFont="1" applyFill="1" applyBorder="1" applyAlignment="1">
      <alignment horizontal="right" vertical="center" indent="1"/>
    </xf>
    <xf numFmtId="0" fontId="15" fillId="4" borderId="20" xfId="0" applyFont="1" applyFill="1" applyBorder="1" applyAlignment="1">
      <alignment vertical="center"/>
    </xf>
    <xf numFmtId="167" fontId="38" fillId="8" borderId="11" xfId="0" applyNumberFormat="1" applyFont="1" applyFill="1" applyBorder="1" applyAlignment="1">
      <alignment horizontal="right" vertical="center" wrapText="1" indent="1"/>
    </xf>
    <xf numFmtId="167" fontId="39" fillId="5" borderId="27" xfId="0" applyNumberFormat="1" applyFont="1" applyFill="1" applyBorder="1" applyAlignment="1">
      <alignment horizontal="right" vertical="center" wrapText="1" indent="1"/>
    </xf>
    <xf numFmtId="167" fontId="38" fillId="8" borderId="12" xfId="0" applyNumberFormat="1" applyFont="1" applyFill="1" applyBorder="1" applyAlignment="1">
      <alignment horizontal="right" vertical="center" wrapText="1" indent="1"/>
    </xf>
    <xf numFmtId="167" fontId="38" fillId="5" borderId="20" xfId="0" applyNumberFormat="1" applyFont="1" applyFill="1" applyBorder="1" applyAlignment="1">
      <alignment horizontal="right" vertical="center" wrapText="1" indent="1"/>
    </xf>
    <xf numFmtId="0" fontId="29" fillId="0" borderId="0" xfId="0" applyFont="1" applyAlignment="1">
      <alignment vertical="center"/>
    </xf>
    <xf numFmtId="0" fontId="3" fillId="0" borderId="0" xfId="1" applyFill="1" applyAlignment="1">
      <alignment horizontal="center" vertical="center"/>
    </xf>
    <xf numFmtId="0" fontId="19" fillId="2" borderId="0" xfId="0" applyFont="1" applyFill="1" applyAlignment="1">
      <alignment horizontal="right" vertical="center" indent="1"/>
    </xf>
    <xf numFmtId="0" fontId="50" fillId="0" borderId="0" xfId="8" applyFont="1"/>
    <xf numFmtId="0" fontId="0" fillId="0" borderId="0" xfId="0" applyAlignment="1">
      <alignment horizontal="center"/>
    </xf>
    <xf numFmtId="0" fontId="55" fillId="0" borderId="0" xfId="0" applyFont="1"/>
    <xf numFmtId="0" fontId="36" fillId="0" borderId="0" xfId="10" applyFont="1"/>
    <xf numFmtId="0" fontId="12" fillId="4" borderId="0" xfId="8" applyFont="1" applyFill="1" applyAlignment="1">
      <alignment horizontal="left" vertical="center" wrapText="1" indent="1"/>
    </xf>
    <xf numFmtId="0" fontId="1" fillId="4" borderId="0" xfId="8" applyFont="1" applyFill="1" applyAlignment="1">
      <alignment horizontal="left" vertical="center" wrapText="1" indent="1"/>
    </xf>
    <xf numFmtId="0" fontId="17" fillId="8" borderId="1" xfId="8" applyFont="1" applyFill="1" applyBorder="1" applyAlignment="1">
      <alignment horizontal="left" vertical="center" indent="1"/>
    </xf>
    <xf numFmtId="0" fontId="17" fillId="8" borderId="0" xfId="8" applyFont="1" applyFill="1" applyAlignment="1">
      <alignment horizontal="left" vertical="center" indent="1"/>
    </xf>
    <xf numFmtId="0" fontId="17" fillId="8" borderId="4" xfId="8" applyFont="1" applyFill="1" applyBorder="1" applyAlignment="1">
      <alignment horizontal="left" vertical="center" indent="1"/>
    </xf>
    <xf numFmtId="0" fontId="17" fillId="5" borderId="1" xfId="8" applyFont="1" applyFill="1" applyBorder="1" applyAlignment="1">
      <alignment horizontal="left" vertical="center" indent="1"/>
    </xf>
    <xf numFmtId="0" fontId="17" fillId="5" borderId="0" xfId="8" applyFont="1" applyFill="1" applyAlignment="1">
      <alignment horizontal="left" vertical="center" indent="1"/>
    </xf>
    <xf numFmtId="0" fontId="17" fillId="5" borderId="4" xfId="8" applyFont="1" applyFill="1" applyBorder="1" applyAlignment="1">
      <alignment horizontal="left" vertical="center" indent="1"/>
    </xf>
    <xf numFmtId="0" fontId="17" fillId="2" borderId="1" xfId="8" applyFont="1" applyFill="1" applyBorder="1" applyAlignment="1">
      <alignment horizontal="left" vertical="center" indent="1"/>
    </xf>
    <xf numFmtId="0" fontId="17" fillId="2" borderId="0" xfId="8" applyFont="1" applyFill="1" applyAlignment="1">
      <alignment horizontal="left" vertical="center" indent="1"/>
    </xf>
    <xf numFmtId="0" fontId="17" fillId="2" borderId="4" xfId="8" applyFont="1" applyFill="1" applyBorder="1" applyAlignment="1">
      <alignment horizontal="left" vertical="center" indent="1"/>
    </xf>
    <xf numFmtId="0" fontId="17" fillId="7" borderId="62" xfId="8" applyFont="1" applyFill="1" applyBorder="1" applyAlignment="1">
      <alignment horizontal="left" vertical="center" indent="1"/>
    </xf>
    <xf numFmtId="0" fontId="17" fillId="7" borderId="7" xfId="8" applyFont="1" applyFill="1" applyBorder="1" applyAlignment="1">
      <alignment horizontal="left" vertical="center" indent="1"/>
    </xf>
    <xf numFmtId="0" fontId="17" fillId="7" borderId="63" xfId="8" applyFont="1" applyFill="1" applyBorder="1" applyAlignment="1">
      <alignment horizontal="left" vertical="center" indent="1"/>
    </xf>
    <xf numFmtId="0" fontId="11" fillId="3" borderId="0" xfId="9" applyFont="1" applyFill="1" applyAlignment="1">
      <alignment horizontal="center" vertical="center" wrapText="1"/>
    </xf>
    <xf numFmtId="0" fontId="33" fillId="2" borderId="0" xfId="8" applyFont="1" applyFill="1" applyAlignment="1">
      <alignment horizontal="center" vertical="center" wrapText="1"/>
    </xf>
    <xf numFmtId="0" fontId="1" fillId="2" borderId="0" xfId="8" applyFont="1" applyFill="1" applyAlignment="1">
      <alignment horizontal="center" vertical="center" wrapText="1"/>
    </xf>
    <xf numFmtId="0" fontId="36" fillId="2" borderId="0" xfId="1" applyFont="1" applyFill="1" applyAlignment="1">
      <alignment horizontal="left" vertical="center" indent="1"/>
    </xf>
    <xf numFmtId="0" fontId="21" fillId="4" borderId="0" xfId="8" applyFont="1" applyFill="1" applyAlignment="1">
      <alignment horizontal="left" vertical="center" wrapText="1" indent="1"/>
    </xf>
    <xf numFmtId="0" fontId="22" fillId="2" borderId="0" xfId="8" applyFont="1" applyFill="1" applyAlignment="1">
      <alignment horizontal="left" vertical="center" wrapText="1" indent="1"/>
    </xf>
    <xf numFmtId="0" fontId="1" fillId="2" borderId="0" xfId="8" applyFont="1" applyFill="1" applyAlignment="1">
      <alignment horizontal="left" vertical="center" wrapText="1" indent="1"/>
    </xf>
    <xf numFmtId="0" fontId="36" fillId="2" borderId="0" xfId="1" applyFont="1" applyFill="1" applyBorder="1" applyAlignment="1">
      <alignment horizontal="center" vertical="center"/>
    </xf>
    <xf numFmtId="0" fontId="49" fillId="2" borderId="5" xfId="8" applyFont="1" applyFill="1" applyBorder="1" applyAlignment="1">
      <alignment horizontal="left" vertical="center" wrapText="1" indent="1"/>
    </xf>
    <xf numFmtId="0" fontId="1" fillId="2" borderId="5" xfId="8" applyFont="1" applyFill="1" applyBorder="1" applyAlignment="1">
      <alignment horizontal="left" vertical="center" wrapText="1" indent="1"/>
    </xf>
    <xf numFmtId="0" fontId="51" fillId="2" borderId="0" xfId="1" applyFont="1" applyFill="1" applyBorder="1" applyAlignment="1">
      <alignment horizontal="center" vertical="center" wrapText="1"/>
    </xf>
    <xf numFmtId="0" fontId="28" fillId="2" borderId="0" xfId="1" applyFont="1" applyFill="1" applyAlignment="1">
      <alignment vertical="center"/>
    </xf>
    <xf numFmtId="0" fontId="9" fillId="8" borderId="84" xfId="1" applyFont="1" applyFill="1" applyBorder="1" applyAlignment="1">
      <alignment horizontal="left" vertical="top" wrapText="1" indent="1"/>
    </xf>
    <xf numFmtId="0" fontId="9" fillId="8" borderId="79" xfId="1" applyFont="1" applyFill="1" applyBorder="1" applyAlignment="1">
      <alignment horizontal="left" vertical="top" wrapText="1" indent="1"/>
    </xf>
    <xf numFmtId="0" fontId="12" fillId="4" borderId="47" xfId="0" applyFont="1" applyFill="1" applyBorder="1" applyAlignment="1">
      <alignment horizontal="left" vertical="center" wrapText="1" indent="1"/>
    </xf>
    <xf numFmtId="0" fontId="12" fillId="4" borderId="20" xfId="0" applyFont="1" applyFill="1" applyBorder="1" applyAlignment="1">
      <alignment horizontal="left" vertical="center" wrapText="1" indent="1"/>
    </xf>
    <xf numFmtId="0" fontId="12" fillId="4" borderId="83" xfId="0" applyFont="1" applyFill="1" applyBorder="1" applyAlignment="1">
      <alignment horizontal="left" vertical="center" wrapText="1" indent="1"/>
    </xf>
    <xf numFmtId="0" fontId="1" fillId="2" borderId="76" xfId="0" applyFont="1" applyFill="1" applyBorder="1" applyAlignment="1">
      <alignment horizontal="left" vertical="center" wrapText="1" indent="1"/>
    </xf>
    <xf numFmtId="0" fontId="1" fillId="2" borderId="11" xfId="0" applyFont="1" applyFill="1" applyBorder="1" applyAlignment="1">
      <alignment horizontal="left" vertical="center" wrapText="1" indent="1"/>
    </xf>
    <xf numFmtId="0" fontId="1" fillId="2" borderId="76" xfId="0" applyFont="1" applyFill="1" applyBorder="1" applyAlignment="1">
      <alignment horizontal="right" vertical="center" indent="1"/>
    </xf>
    <xf numFmtId="0" fontId="1" fillId="2" borderId="11" xfId="0" applyFont="1" applyFill="1" applyBorder="1" applyAlignment="1">
      <alignment horizontal="right" vertical="center" indent="1"/>
    </xf>
    <xf numFmtId="0" fontId="9" fillId="8" borderId="84" xfId="0" applyFont="1" applyFill="1" applyBorder="1" applyAlignment="1">
      <alignment horizontal="left" vertical="top" indent="1"/>
    </xf>
    <xf numFmtId="0" fontId="9" fillId="8" borderId="79" xfId="0" applyFont="1" applyFill="1" applyBorder="1" applyAlignment="1">
      <alignment horizontal="left" vertical="top" indent="1"/>
    </xf>
    <xf numFmtId="0" fontId="1" fillId="2" borderId="48" xfId="0" applyFont="1" applyFill="1" applyBorder="1" applyAlignment="1">
      <alignment horizontal="left" vertical="center" wrapText="1" indent="1"/>
    </xf>
    <xf numFmtId="0" fontId="1" fillId="2" borderId="27" xfId="0" applyFont="1" applyFill="1" applyBorder="1" applyAlignment="1">
      <alignment horizontal="left" vertical="center" wrapText="1" indent="1"/>
    </xf>
    <xf numFmtId="0" fontId="1" fillId="2" borderId="76" xfId="1" applyFont="1" applyFill="1" applyBorder="1" applyAlignment="1">
      <alignment horizontal="left" vertical="center" wrapText="1" indent="1"/>
    </xf>
    <xf numFmtId="0" fontId="12" fillId="12" borderId="47" xfId="0" applyFont="1" applyFill="1" applyBorder="1" applyAlignment="1">
      <alignment horizontal="left" vertical="center" wrapText="1" indent="1"/>
    </xf>
    <xf numFmtId="0" fontId="12" fillId="12" borderId="20" xfId="0" applyFont="1" applyFill="1" applyBorder="1" applyAlignment="1">
      <alignment horizontal="left" vertical="center" wrapText="1" indent="1"/>
    </xf>
    <xf numFmtId="0" fontId="12" fillId="12" borderId="83" xfId="0" applyFont="1" applyFill="1" applyBorder="1" applyAlignment="1">
      <alignment horizontal="left" vertical="center" wrapText="1" indent="1"/>
    </xf>
    <xf numFmtId="0" fontId="1" fillId="2" borderId="48" xfId="0" applyFont="1" applyFill="1" applyBorder="1" applyAlignment="1">
      <alignment horizontal="right" vertical="center" indent="1"/>
    </xf>
    <xf numFmtId="0" fontId="1" fillId="2" borderId="27" xfId="0" applyFont="1" applyFill="1" applyBorder="1" applyAlignment="1">
      <alignment horizontal="right" vertical="center" indent="1"/>
    </xf>
    <xf numFmtId="0" fontId="11" fillId="3" borderId="70" xfId="0" applyFont="1" applyFill="1" applyBorder="1" applyAlignment="1">
      <alignment horizontal="left" vertical="center" wrapText="1" indent="1"/>
    </xf>
    <xf numFmtId="0" fontId="11" fillId="3" borderId="71" xfId="0" applyFont="1" applyFill="1" applyBorder="1" applyAlignment="1">
      <alignment horizontal="left" vertical="center" wrapText="1" indent="1"/>
    </xf>
    <xf numFmtId="0" fontId="11" fillId="3" borderId="72" xfId="0" applyFont="1" applyFill="1" applyBorder="1" applyAlignment="1">
      <alignment horizontal="left" vertical="center" wrapText="1" indent="1"/>
    </xf>
    <xf numFmtId="0" fontId="12" fillId="4" borderId="16" xfId="0" applyFont="1" applyFill="1" applyBorder="1" applyAlignment="1">
      <alignment horizontal="left" vertical="center" wrapText="1" indent="1"/>
    </xf>
    <xf numFmtId="0" fontId="12" fillId="4" borderId="54" xfId="0" applyFont="1" applyFill="1" applyBorder="1" applyAlignment="1">
      <alignment horizontal="left" vertical="center" wrapText="1" indent="1"/>
    </xf>
    <xf numFmtId="0" fontId="12" fillId="4" borderId="17" xfId="0" applyFont="1" applyFill="1" applyBorder="1" applyAlignment="1">
      <alignment horizontal="left" vertical="center" wrapText="1" indent="1"/>
    </xf>
    <xf numFmtId="0" fontId="1" fillId="8" borderId="18" xfId="0" applyFont="1" applyFill="1" applyBorder="1" applyAlignment="1">
      <alignment horizontal="left" vertical="center" wrapText="1" indent="1"/>
    </xf>
    <xf numFmtId="0" fontId="1" fillId="8" borderId="53" xfId="0" applyFont="1" applyFill="1" applyBorder="1" applyAlignment="1">
      <alignment horizontal="left" vertical="center" wrapText="1" indent="1"/>
    </xf>
    <xf numFmtId="0" fontId="1" fillId="8" borderId="19" xfId="0" applyFont="1" applyFill="1" applyBorder="1" applyAlignment="1">
      <alignment horizontal="left" vertical="center" wrapText="1" indent="1"/>
    </xf>
    <xf numFmtId="0" fontId="22" fillId="2" borderId="73" xfId="0" applyFont="1" applyFill="1" applyBorder="1" applyAlignment="1">
      <alignment horizontal="left" vertical="center" wrapText="1" indent="1"/>
    </xf>
    <xf numFmtId="0" fontId="21" fillId="2" borderId="68" xfId="0" applyFont="1" applyFill="1" applyBorder="1" applyAlignment="1">
      <alignment horizontal="left" vertical="center" wrapText="1" indent="1"/>
    </xf>
    <xf numFmtId="0" fontId="21" fillId="2" borderId="74" xfId="0" applyFont="1" applyFill="1" applyBorder="1" applyAlignment="1">
      <alignment horizontal="left" vertical="center" wrapText="1" indent="1"/>
    </xf>
    <xf numFmtId="0" fontId="14" fillId="2" borderId="18" xfId="0" applyFont="1" applyFill="1" applyBorder="1" applyAlignment="1">
      <alignment horizontal="left" vertical="center" wrapText="1" indent="1"/>
    </xf>
    <xf numFmtId="0" fontId="21" fillId="2" borderId="53" xfId="0" applyFont="1" applyFill="1" applyBorder="1" applyAlignment="1">
      <alignment horizontal="left" vertical="center" wrapText="1" indent="1"/>
    </xf>
    <xf numFmtId="0" fontId="21" fillId="2" borderId="19" xfId="0" applyFont="1" applyFill="1" applyBorder="1" applyAlignment="1">
      <alignment horizontal="left" vertical="center" wrapText="1" indent="1"/>
    </xf>
    <xf numFmtId="0" fontId="1" fillId="2" borderId="15" xfId="1" applyFont="1" applyFill="1" applyBorder="1" applyAlignment="1">
      <alignment horizontal="left" vertical="center" wrapText="1" indent="1"/>
    </xf>
    <xf numFmtId="0" fontId="1" fillId="2" borderId="55" xfId="1" applyFont="1" applyFill="1" applyBorder="1" applyAlignment="1">
      <alignment horizontal="left" vertical="center" wrapText="1" indent="1"/>
    </xf>
    <xf numFmtId="0" fontId="1" fillId="2" borderId="60" xfId="0" applyFont="1" applyFill="1" applyBorder="1" applyAlignment="1">
      <alignment horizontal="left" vertical="center" wrapText="1" indent="1"/>
    </xf>
    <xf numFmtId="0" fontId="1" fillId="2" borderId="5" xfId="0" applyFont="1" applyFill="1" applyBorder="1" applyAlignment="1">
      <alignment horizontal="left" vertical="center" wrapText="1" indent="1"/>
    </xf>
    <xf numFmtId="0" fontId="1" fillId="2" borderId="6" xfId="0" applyFont="1" applyFill="1" applyBorder="1" applyAlignment="1">
      <alignment horizontal="left" vertical="center" wrapText="1" indent="1"/>
    </xf>
    <xf numFmtId="0" fontId="1" fillId="2" borderId="1"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1" fillId="2" borderId="4" xfId="0" applyFont="1" applyFill="1" applyBorder="1" applyAlignment="1">
      <alignment horizontal="left" vertical="center" wrapText="1" indent="1"/>
    </xf>
    <xf numFmtId="0" fontId="12" fillId="6" borderId="47" xfId="0" applyFont="1" applyFill="1" applyBorder="1" applyAlignment="1">
      <alignment horizontal="left" vertical="center" wrapText="1" indent="1"/>
    </xf>
    <xf numFmtId="0" fontId="12" fillId="6" borderId="20" xfId="0" applyFont="1" applyFill="1" applyBorder="1" applyAlignment="1">
      <alignment horizontal="left" vertical="center" wrapText="1" indent="1"/>
    </xf>
    <xf numFmtId="0" fontId="12" fillId="6" borderId="83" xfId="0" applyFont="1" applyFill="1" applyBorder="1" applyAlignment="1">
      <alignment horizontal="left" vertical="center" wrapText="1" indent="1"/>
    </xf>
    <xf numFmtId="0" fontId="11" fillId="9" borderId="70" xfId="0" applyFont="1" applyFill="1" applyBorder="1" applyAlignment="1">
      <alignment horizontal="left" vertical="center" wrapText="1" indent="1"/>
    </xf>
    <xf numFmtId="0" fontId="11" fillId="9" borderId="71" xfId="0" applyFont="1" applyFill="1" applyBorder="1" applyAlignment="1">
      <alignment horizontal="left" vertical="center" wrapText="1" indent="1"/>
    </xf>
    <xf numFmtId="0" fontId="11" fillId="9" borderId="72" xfId="0" applyFont="1" applyFill="1" applyBorder="1" applyAlignment="1">
      <alignment horizontal="left" vertical="center" wrapText="1" indent="1"/>
    </xf>
    <xf numFmtId="0" fontId="22" fillId="2" borderId="53" xfId="0" applyFont="1" applyFill="1" applyBorder="1" applyAlignment="1">
      <alignment horizontal="left" vertical="center" indent="1"/>
    </xf>
    <xf numFmtId="0" fontId="22" fillId="2" borderId="19" xfId="0" applyFont="1" applyFill="1" applyBorder="1" applyAlignment="1">
      <alignment horizontal="left" vertical="center" indent="1"/>
    </xf>
    <xf numFmtId="0" fontId="9" fillId="8" borderId="13" xfId="0" applyFont="1" applyFill="1" applyBorder="1" applyAlignment="1">
      <alignment horizontal="left" vertical="center" wrapText="1" indent="1"/>
    </xf>
    <xf numFmtId="0" fontId="9" fillId="8" borderId="75" xfId="0" applyFont="1" applyFill="1" applyBorder="1" applyAlignment="1">
      <alignment horizontal="left" vertical="center" wrapText="1" indent="1"/>
    </xf>
    <xf numFmtId="0" fontId="21" fillId="2" borderId="43" xfId="0" applyFont="1" applyFill="1" applyBorder="1" applyAlignment="1">
      <alignment horizontal="right" vertical="center" wrapText="1" indent="1"/>
    </xf>
    <xf numFmtId="0" fontId="21" fillId="2" borderId="13" xfId="0" applyFont="1" applyFill="1" applyBorder="1" applyAlignment="1">
      <alignment horizontal="right" vertical="center" wrapText="1" indent="1"/>
    </xf>
    <xf numFmtId="0" fontId="22" fillId="2" borderId="76" xfId="0" applyFont="1" applyFill="1" applyBorder="1" applyAlignment="1">
      <alignment horizontal="right" vertical="center" wrapText="1" indent="1"/>
    </xf>
    <xf numFmtId="0" fontId="22" fillId="2" borderId="11" xfId="0" applyFont="1" applyFill="1" applyBorder="1" applyAlignment="1">
      <alignment horizontal="right" vertical="center" wrapText="1" indent="1"/>
    </xf>
    <xf numFmtId="0" fontId="21" fillId="2" borderId="48" xfId="0" applyFont="1" applyFill="1" applyBorder="1" applyAlignment="1">
      <alignment horizontal="right" vertical="center" wrapText="1" indent="1"/>
    </xf>
    <xf numFmtId="0" fontId="21" fillId="2" borderId="27" xfId="0" applyFont="1" applyFill="1" applyBorder="1" applyAlignment="1">
      <alignment horizontal="right" vertical="center" wrapText="1" indent="1"/>
    </xf>
    <xf numFmtId="0" fontId="17" fillId="2" borderId="73" xfId="0" applyFont="1" applyFill="1" applyBorder="1" applyAlignment="1">
      <alignment vertical="center"/>
    </xf>
    <xf numFmtId="0" fontId="17" fillId="2" borderId="68" xfId="0" applyFont="1" applyFill="1" applyBorder="1" applyAlignment="1">
      <alignment vertical="center"/>
    </xf>
    <xf numFmtId="0" fontId="17" fillId="2" borderId="74" xfId="0" applyFont="1" applyFill="1" applyBorder="1" applyAlignment="1">
      <alignment vertical="center"/>
    </xf>
    <xf numFmtId="0" fontId="14" fillId="2" borderId="13" xfId="0" applyFont="1" applyFill="1" applyBorder="1" applyAlignment="1">
      <alignment horizontal="left" vertical="center" wrapText="1" indent="1"/>
    </xf>
    <xf numFmtId="0" fontId="1" fillId="2" borderId="13" xfId="0" applyFont="1" applyFill="1" applyBorder="1" applyAlignment="1">
      <alignment horizontal="left" vertical="center" wrapText="1" indent="1"/>
    </xf>
    <xf numFmtId="0" fontId="22" fillId="2" borderId="76" xfId="0" applyFont="1" applyFill="1" applyBorder="1" applyAlignment="1">
      <alignment horizontal="left" vertical="center" wrapText="1" indent="1"/>
    </xf>
    <xf numFmtId="0" fontId="22" fillId="2" borderId="11" xfId="0" applyFont="1" applyFill="1" applyBorder="1" applyAlignment="1">
      <alignment horizontal="left" vertical="center" wrapText="1" indent="1"/>
    </xf>
    <xf numFmtId="0" fontId="22" fillId="8" borderId="48" xfId="0" applyFont="1" applyFill="1" applyBorder="1" applyAlignment="1">
      <alignment horizontal="left" vertical="center" wrapText="1" indent="1"/>
    </xf>
    <xf numFmtId="0" fontId="22" fillId="8" borderId="27" xfId="0" applyFont="1" applyFill="1" applyBorder="1" applyAlignment="1">
      <alignment horizontal="left" vertical="center" wrapText="1" indent="1"/>
    </xf>
    <xf numFmtId="0" fontId="9" fillId="8" borderId="27" xfId="0" applyFont="1" applyFill="1" applyBorder="1" applyAlignment="1">
      <alignment horizontal="left" vertical="center" wrapText="1" indent="1"/>
    </xf>
    <xf numFmtId="0" fontId="9" fillId="8" borderId="79" xfId="0" applyFont="1" applyFill="1" applyBorder="1" applyAlignment="1">
      <alignment horizontal="left" vertical="center" wrapText="1" indent="1"/>
    </xf>
    <xf numFmtId="0" fontId="1" fillId="11" borderId="77" xfId="0" applyFont="1" applyFill="1" applyBorder="1" applyAlignment="1">
      <alignment horizontal="left" vertical="center" wrapText="1" indent="1"/>
    </xf>
    <xf numFmtId="0" fontId="1" fillId="11" borderId="66" xfId="0" applyFont="1" applyFill="1" applyBorder="1" applyAlignment="1">
      <alignment horizontal="left" vertical="center" wrapText="1" indent="1"/>
    </xf>
    <xf numFmtId="0" fontId="22" fillId="7" borderId="12" xfId="8" applyFont="1" applyFill="1" applyBorder="1" applyAlignment="1">
      <alignment horizontal="left" vertical="center"/>
    </xf>
    <xf numFmtId="0" fontId="22" fillId="7" borderId="78" xfId="8" applyFont="1" applyFill="1" applyBorder="1" applyAlignment="1">
      <alignment horizontal="left" vertical="center"/>
    </xf>
    <xf numFmtId="0" fontId="34" fillId="2" borderId="0" xfId="1" applyFont="1" applyFill="1" applyAlignment="1">
      <alignment horizontal="left" vertical="center" indent="1"/>
    </xf>
    <xf numFmtId="0" fontId="9" fillId="8" borderId="11" xfId="0" applyFont="1" applyFill="1" applyBorder="1" applyAlignment="1">
      <alignment horizontal="left" vertical="center" wrapText="1" indent="1"/>
    </xf>
    <xf numFmtId="0" fontId="9" fillId="8" borderId="23" xfId="0" applyFont="1" applyFill="1" applyBorder="1" applyAlignment="1">
      <alignment horizontal="left" vertical="center" wrapText="1" indent="1"/>
    </xf>
    <xf numFmtId="0" fontId="9" fillId="8" borderId="24" xfId="0" applyFont="1" applyFill="1" applyBorder="1" applyAlignment="1">
      <alignment horizontal="left" vertical="center" wrapText="1" indent="1"/>
    </xf>
    <xf numFmtId="0" fontId="9" fillId="8" borderId="25" xfId="0" applyFont="1" applyFill="1" applyBorder="1" applyAlignment="1">
      <alignment horizontal="left" vertical="center" wrapText="1" indent="1"/>
    </xf>
    <xf numFmtId="0" fontId="1" fillId="11" borderId="61" xfId="0" applyFont="1" applyFill="1" applyBorder="1" applyAlignment="1">
      <alignment horizontal="left" vertical="center" wrapText="1" indent="1"/>
    </xf>
    <xf numFmtId="0" fontId="1" fillId="11" borderId="82" xfId="0" applyFont="1" applyFill="1" applyBorder="1" applyAlignment="1">
      <alignment horizontal="left" vertical="center" wrapText="1" indent="1"/>
    </xf>
    <xf numFmtId="0" fontId="9" fillId="8" borderId="26" xfId="0" applyFont="1" applyFill="1" applyBorder="1" applyAlignment="1">
      <alignment horizontal="left" vertical="center" wrapText="1" indent="1"/>
    </xf>
    <xf numFmtId="0" fontId="9" fillId="8" borderId="50" xfId="0" applyFont="1" applyFill="1" applyBorder="1" applyAlignment="1">
      <alignment horizontal="left" vertical="center" wrapText="1" indent="1"/>
    </xf>
    <xf numFmtId="0" fontId="9" fillId="8" borderId="51" xfId="0" applyFont="1" applyFill="1" applyBorder="1" applyAlignment="1">
      <alignment horizontal="left" vertical="center" wrapText="1" indent="1"/>
    </xf>
    <xf numFmtId="0" fontId="9" fillId="8" borderId="20" xfId="0" applyFont="1" applyFill="1" applyBorder="1" applyAlignment="1">
      <alignment horizontal="left" vertical="center" wrapText="1" indent="1"/>
    </xf>
    <xf numFmtId="0" fontId="9" fillId="8" borderId="29" xfId="0" applyFont="1" applyFill="1" applyBorder="1" applyAlignment="1">
      <alignment horizontal="left" vertical="center" wrapText="1" indent="1"/>
    </xf>
    <xf numFmtId="0" fontId="9" fillId="8" borderId="41" xfId="0" applyFont="1" applyFill="1" applyBorder="1" applyAlignment="1">
      <alignment horizontal="left" vertical="center" wrapText="1" indent="1"/>
    </xf>
    <xf numFmtId="0" fontId="9" fillId="8" borderId="12" xfId="0" applyFont="1" applyFill="1" applyBorder="1" applyAlignment="1">
      <alignment horizontal="left" vertical="center" wrapText="1" indent="1"/>
    </xf>
    <xf numFmtId="0" fontId="9" fillId="8" borderId="32" xfId="0" applyFont="1" applyFill="1" applyBorder="1" applyAlignment="1">
      <alignment horizontal="left" vertical="center" wrapText="1" indent="1"/>
    </xf>
    <xf numFmtId="0" fontId="1" fillId="11" borderId="33" xfId="0" applyFont="1" applyFill="1" applyBorder="1" applyAlignment="1">
      <alignment horizontal="left" vertical="center" wrapText="1" indent="1"/>
    </xf>
    <xf numFmtId="0" fontId="1" fillId="11" borderId="80" xfId="0" applyFont="1" applyFill="1" applyBorder="1" applyAlignment="1">
      <alignment horizontal="left" vertical="center" wrapText="1" indent="1"/>
    </xf>
    <xf numFmtId="0" fontId="9" fillId="8" borderId="38" xfId="0" applyFont="1" applyFill="1" applyBorder="1" applyAlignment="1">
      <alignment horizontal="left" vertical="center" wrapText="1" indent="1"/>
    </xf>
    <xf numFmtId="0" fontId="9" fillId="8" borderId="39" xfId="0" applyFont="1" applyFill="1" applyBorder="1" applyAlignment="1">
      <alignment horizontal="left" vertical="center" wrapText="1" indent="1"/>
    </xf>
    <xf numFmtId="0" fontId="21" fillId="2" borderId="31" xfId="0" applyFont="1" applyFill="1" applyBorder="1" applyAlignment="1">
      <alignment horizontal="right" vertical="center" wrapText="1" indent="1"/>
    </xf>
    <xf numFmtId="0" fontId="21" fillId="2" borderId="24" xfId="0" applyFont="1" applyFill="1" applyBorder="1" applyAlignment="1">
      <alignment horizontal="right" vertical="center" wrapText="1" indent="1"/>
    </xf>
    <xf numFmtId="0" fontId="22" fillId="2" borderId="73" xfId="0" applyFont="1" applyFill="1" applyBorder="1" applyAlignment="1">
      <alignment horizontal="left" vertical="center" indent="1"/>
    </xf>
    <xf numFmtId="0" fontId="22" fillId="2" borderId="68" xfId="0" applyFont="1" applyFill="1" applyBorder="1" applyAlignment="1">
      <alignment horizontal="left" vertical="center" indent="1"/>
    </xf>
    <xf numFmtId="0" fontId="22" fillId="2" borderId="74" xfId="0" applyFont="1" applyFill="1" applyBorder="1" applyAlignment="1">
      <alignment horizontal="left" vertical="center" indent="1"/>
    </xf>
    <xf numFmtId="0" fontId="21" fillId="2" borderId="45" xfId="0" applyFont="1" applyFill="1" applyBorder="1" applyAlignment="1">
      <alignment horizontal="right" vertical="center" wrapText="1" indent="1"/>
    </xf>
    <xf numFmtId="0" fontId="21" fillId="2" borderId="12" xfId="0" applyFont="1" applyFill="1" applyBorder="1" applyAlignment="1">
      <alignment horizontal="right" vertical="center" wrapText="1" indent="1"/>
    </xf>
    <xf numFmtId="0" fontId="14" fillId="2" borderId="56" xfId="0" applyFont="1" applyFill="1" applyBorder="1" applyAlignment="1">
      <alignment horizontal="left" vertical="center" wrapText="1" indent="1"/>
    </xf>
    <xf numFmtId="0" fontId="1" fillId="2" borderId="57" xfId="0" applyFont="1" applyFill="1" applyBorder="1" applyAlignment="1">
      <alignment horizontal="left" vertical="center" wrapText="1" indent="1"/>
    </xf>
    <xf numFmtId="0" fontId="9" fillId="8" borderId="77" xfId="0" applyFont="1" applyFill="1" applyBorder="1" applyAlignment="1">
      <alignment horizontal="left" vertical="center" wrapText="1" indent="1"/>
    </xf>
    <xf numFmtId="0" fontId="9" fillId="8" borderId="66" xfId="0" applyFont="1" applyFill="1" applyBorder="1" applyAlignment="1">
      <alignment horizontal="left" vertical="center" wrapText="1" indent="1"/>
    </xf>
    <xf numFmtId="0" fontId="21" fillId="2" borderId="62" xfId="0" applyFont="1" applyFill="1" applyBorder="1" applyAlignment="1">
      <alignment horizontal="right" vertical="center" indent="1"/>
    </xf>
    <xf numFmtId="0" fontId="21" fillId="2" borderId="7" xfId="0" applyFont="1" applyFill="1" applyBorder="1" applyAlignment="1">
      <alignment horizontal="right" vertical="center" indent="1"/>
    </xf>
    <xf numFmtId="0" fontId="9" fillId="8" borderId="78" xfId="0" applyFont="1" applyFill="1" applyBorder="1" applyAlignment="1">
      <alignment horizontal="left" vertical="center" wrapText="1" indent="1"/>
    </xf>
    <xf numFmtId="0" fontId="9" fillId="8" borderId="85" xfId="0" applyFont="1" applyFill="1" applyBorder="1" applyAlignment="1">
      <alignment horizontal="left" vertical="center" wrapText="1" indent="1"/>
    </xf>
    <xf numFmtId="0" fontId="17" fillId="2" borderId="73" xfId="0" applyFont="1" applyFill="1" applyBorder="1" applyAlignment="1">
      <alignment horizontal="left" vertical="center" wrapText="1" indent="1"/>
    </xf>
    <xf numFmtId="0" fontId="17" fillId="2" borderId="68" xfId="0" applyFont="1" applyFill="1" applyBorder="1" applyAlignment="1">
      <alignment horizontal="left" vertical="center" wrapText="1" indent="1"/>
    </xf>
    <xf numFmtId="0" fontId="17" fillId="2" borderId="74" xfId="0" applyFont="1" applyFill="1" applyBorder="1" applyAlignment="1">
      <alignment horizontal="left" vertical="center" wrapText="1" indent="1"/>
    </xf>
    <xf numFmtId="0" fontId="9" fillId="8" borderId="84" xfId="0" applyFont="1" applyFill="1" applyBorder="1" applyAlignment="1">
      <alignment horizontal="left" vertical="center" wrapText="1" indent="1"/>
    </xf>
    <xf numFmtId="0" fontId="22" fillId="7" borderId="44" xfId="8" applyFont="1" applyFill="1" applyBorder="1" applyAlignment="1">
      <alignment horizontal="left" vertical="center"/>
    </xf>
    <xf numFmtId="0" fontId="9" fillId="8" borderId="46" xfId="0" applyFont="1" applyFill="1" applyBorder="1" applyAlignment="1">
      <alignment horizontal="left" vertical="center" wrapText="1" indent="1"/>
    </xf>
    <xf numFmtId="0" fontId="9" fillId="8" borderId="5" xfId="0" applyFont="1" applyFill="1" applyBorder="1" applyAlignment="1">
      <alignment horizontal="left" vertical="center" wrapText="1" indent="1"/>
    </xf>
    <xf numFmtId="0" fontId="9" fillId="8" borderId="6" xfId="0" applyFont="1" applyFill="1" applyBorder="1" applyAlignment="1">
      <alignment horizontal="left" vertical="center" wrapText="1" indent="1"/>
    </xf>
    <xf numFmtId="0" fontId="9" fillId="8" borderId="37" xfId="0" applyFont="1" applyFill="1" applyBorder="1" applyAlignment="1">
      <alignment horizontal="left" vertical="center" wrapText="1" indent="1"/>
    </xf>
    <xf numFmtId="0" fontId="9" fillId="8" borderId="0" xfId="0" applyFont="1" applyFill="1" applyAlignment="1">
      <alignment horizontal="left" vertical="center" wrapText="1" indent="1"/>
    </xf>
    <xf numFmtId="0" fontId="9" fillId="8" borderId="4" xfId="0" applyFont="1" applyFill="1" applyBorder="1" applyAlignment="1">
      <alignment horizontal="left" vertical="center" wrapText="1" indent="1"/>
    </xf>
    <xf numFmtId="0" fontId="9" fillId="8" borderId="40" xfId="0" applyFont="1" applyFill="1" applyBorder="1" applyAlignment="1">
      <alignment horizontal="left" vertical="center" wrapText="1" indent="1"/>
    </xf>
    <xf numFmtId="0" fontId="9" fillId="8" borderId="7" xfId="0" applyFont="1" applyFill="1" applyBorder="1" applyAlignment="1">
      <alignment horizontal="left" vertical="center" wrapText="1" indent="1"/>
    </xf>
    <xf numFmtId="0" fontId="9" fillId="8" borderId="63" xfId="0" applyFont="1" applyFill="1" applyBorder="1" applyAlignment="1">
      <alignment horizontal="left" vertical="center" wrapText="1" indent="1"/>
    </xf>
    <xf numFmtId="0" fontId="17" fillId="7" borderId="33" xfId="8" applyFont="1" applyFill="1" applyBorder="1" applyAlignment="1">
      <alignment horizontal="left" vertical="center"/>
    </xf>
    <xf numFmtId="0" fontId="17" fillId="7" borderId="44" xfId="8" applyFont="1" applyFill="1" applyBorder="1" applyAlignment="1">
      <alignment horizontal="left" vertical="center"/>
    </xf>
    <xf numFmtId="0" fontId="17" fillId="7" borderId="78" xfId="8" applyFont="1" applyFill="1" applyBorder="1" applyAlignment="1">
      <alignment horizontal="left" vertical="center"/>
    </xf>
    <xf numFmtId="0" fontId="9" fillId="8" borderId="33" xfId="0" applyFont="1" applyFill="1" applyBorder="1" applyAlignment="1">
      <alignment horizontal="left" vertical="center" wrapText="1" indent="1"/>
    </xf>
    <xf numFmtId="0" fontId="9" fillId="8" borderId="80" xfId="0" applyFont="1" applyFill="1" applyBorder="1" applyAlignment="1">
      <alignment horizontal="left" vertical="center" wrapText="1" indent="1"/>
    </xf>
    <xf numFmtId="0" fontId="9" fillId="8" borderId="44" xfId="0" applyFont="1" applyFill="1" applyBorder="1" applyAlignment="1">
      <alignment horizontal="left" vertical="center" wrapText="1" indent="1"/>
    </xf>
    <xf numFmtId="0" fontId="9" fillId="8" borderId="67" xfId="0" applyFont="1" applyFill="1" applyBorder="1" applyAlignment="1">
      <alignment horizontal="left" vertical="center" wrapText="1" indent="1"/>
    </xf>
    <xf numFmtId="0" fontId="22" fillId="2" borderId="47" xfId="0" applyFont="1" applyFill="1" applyBorder="1" applyAlignment="1">
      <alignment horizontal="left" vertical="center" wrapText="1" indent="1"/>
    </xf>
    <xf numFmtId="0" fontId="22" fillId="2" borderId="20" xfId="0" applyFont="1" applyFill="1" applyBorder="1" applyAlignment="1">
      <alignment horizontal="left" vertical="center" wrapText="1" indent="1"/>
    </xf>
    <xf numFmtId="0" fontId="22" fillId="2" borderId="48" xfId="0" applyFont="1" applyFill="1" applyBorder="1" applyAlignment="1">
      <alignment horizontal="left" vertical="center" wrapText="1" indent="1"/>
    </xf>
    <xf numFmtId="0" fontId="22" fillId="2" borderId="27" xfId="0" applyFont="1" applyFill="1" applyBorder="1" applyAlignment="1">
      <alignment horizontal="left" vertical="center" wrapText="1" indent="1"/>
    </xf>
    <xf numFmtId="0" fontId="1" fillId="13" borderId="33" xfId="0" applyFont="1" applyFill="1" applyBorder="1" applyAlignment="1">
      <alignment horizontal="left" vertical="center" wrapText="1" indent="1"/>
    </xf>
    <xf numFmtId="0" fontId="1" fillId="13" borderId="80" xfId="0" applyFont="1" applyFill="1" applyBorder="1" applyAlignment="1">
      <alignment horizontal="left" vertical="center" wrapText="1" indent="1"/>
    </xf>
    <xf numFmtId="0" fontId="1" fillId="8" borderId="48" xfId="0" applyFont="1" applyFill="1" applyBorder="1" applyAlignment="1">
      <alignment horizontal="left" vertical="center" wrapText="1" indent="1"/>
    </xf>
    <xf numFmtId="0" fontId="1" fillId="8" borderId="27" xfId="0" applyFont="1" applyFill="1" applyBorder="1" applyAlignment="1">
      <alignment horizontal="left" vertical="center" wrapText="1" indent="1"/>
    </xf>
    <xf numFmtId="0" fontId="1" fillId="8" borderId="35" xfId="0" applyFont="1" applyFill="1" applyBorder="1" applyAlignment="1">
      <alignment horizontal="left" vertical="center" wrapText="1" indent="1"/>
    </xf>
    <xf numFmtId="0" fontId="1" fillId="8" borderId="12" xfId="0" applyFont="1" applyFill="1" applyBorder="1" applyAlignment="1">
      <alignment horizontal="left" vertical="center" wrapText="1" indent="1"/>
    </xf>
    <xf numFmtId="0" fontId="21" fillId="13" borderId="87" xfId="0" applyFont="1" applyFill="1" applyBorder="1" applyAlignment="1">
      <alignment horizontal="left" vertical="center" wrapText="1"/>
    </xf>
    <xf numFmtId="0" fontId="21" fillId="13" borderId="33" xfId="0" applyFont="1" applyFill="1" applyBorder="1" applyAlignment="1">
      <alignment horizontal="left" vertical="center" wrapText="1"/>
    </xf>
    <xf numFmtId="0" fontId="21" fillId="2" borderId="88" xfId="0" applyFont="1" applyFill="1" applyBorder="1" applyAlignment="1">
      <alignment horizontal="right" vertical="center" indent="1"/>
    </xf>
    <xf numFmtId="0" fontId="21" fillId="2" borderId="78" xfId="0" applyFont="1" applyFill="1" applyBorder="1" applyAlignment="1">
      <alignment horizontal="right" vertical="center" indent="1"/>
    </xf>
    <xf numFmtId="0" fontId="22" fillId="2" borderId="64" xfId="0" applyFont="1" applyFill="1" applyBorder="1" applyAlignment="1">
      <alignment horizontal="left" vertical="center" wrapText="1" indent="1"/>
    </xf>
    <xf numFmtId="0" fontId="22" fillId="2" borderId="77" xfId="0" applyFont="1" applyFill="1" applyBorder="1" applyAlignment="1">
      <alignment horizontal="left" vertical="center" wrapText="1" indent="1"/>
    </xf>
    <xf numFmtId="0" fontId="9" fillId="8" borderId="83" xfId="0" applyFont="1" applyFill="1" applyBorder="1" applyAlignment="1">
      <alignment horizontal="left" vertical="center" wrapText="1" indent="1"/>
    </xf>
    <xf numFmtId="0" fontId="1" fillId="13" borderId="65" xfId="0" applyFont="1" applyFill="1" applyBorder="1" applyAlignment="1">
      <alignment horizontal="left" vertical="center" wrapText="1" indent="1"/>
    </xf>
    <xf numFmtId="0" fontId="1" fillId="13" borderId="3" xfId="0" applyFont="1" applyFill="1" applyBorder="1" applyAlignment="1">
      <alignment horizontal="left" vertical="center" wrapText="1" indent="1"/>
    </xf>
    <xf numFmtId="0" fontId="1" fillId="13" borderId="8" xfId="0" applyFont="1" applyFill="1" applyBorder="1" applyAlignment="1">
      <alignment horizontal="left" vertical="center" wrapText="1" indent="1"/>
    </xf>
    <xf numFmtId="0" fontId="21" fillId="13" borderId="2" xfId="0" applyFont="1" applyFill="1" applyBorder="1" applyAlignment="1">
      <alignment horizontal="left" vertical="center" wrapText="1"/>
    </xf>
    <xf numFmtId="0" fontId="21" fillId="13" borderId="30" xfId="0" applyFont="1" applyFill="1" applyBorder="1" applyAlignment="1">
      <alignment horizontal="left" vertical="center" wrapText="1"/>
    </xf>
    <xf numFmtId="0" fontId="9" fillId="8" borderId="86" xfId="0" applyFont="1" applyFill="1" applyBorder="1" applyAlignment="1">
      <alignment horizontal="left" vertical="center" wrapText="1" indent="1"/>
    </xf>
    <xf numFmtId="0" fontId="11" fillId="10" borderId="70" xfId="0" applyFont="1" applyFill="1" applyBorder="1" applyAlignment="1">
      <alignment horizontal="left" vertical="center" wrapText="1" indent="1"/>
    </xf>
    <xf numFmtId="0" fontId="11" fillId="10" borderId="71" xfId="0" applyFont="1" applyFill="1" applyBorder="1" applyAlignment="1">
      <alignment horizontal="left" vertical="center" wrapText="1" indent="1"/>
    </xf>
    <xf numFmtId="0" fontId="11" fillId="10" borderId="72" xfId="0" applyFont="1" applyFill="1" applyBorder="1" applyAlignment="1">
      <alignment horizontal="left" vertical="center" wrapText="1" indent="1"/>
    </xf>
    <xf numFmtId="0" fontId="21" fillId="2" borderId="64" xfId="0" applyFont="1" applyFill="1" applyBorder="1" applyAlignment="1">
      <alignment horizontal="right" vertical="center" wrapText="1" indent="1"/>
    </xf>
    <xf numFmtId="0" fontId="21" fillId="2" borderId="77" xfId="0" applyFont="1" applyFill="1" applyBorder="1" applyAlignment="1">
      <alignment horizontal="right" vertical="center" wrapText="1" indent="1"/>
    </xf>
    <xf numFmtId="0" fontId="21" fillId="2" borderId="88" xfId="0" applyFont="1" applyFill="1" applyBorder="1" applyAlignment="1">
      <alignment horizontal="right" vertical="center" wrapText="1" indent="1"/>
    </xf>
    <xf numFmtId="0" fontId="21" fillId="2" borderId="78" xfId="0" applyFont="1" applyFill="1" applyBorder="1" applyAlignment="1">
      <alignment horizontal="right" vertical="center" wrapText="1" indent="1"/>
    </xf>
    <xf numFmtId="0" fontId="21" fillId="2" borderId="28" xfId="0" applyFont="1" applyFill="1" applyBorder="1" applyAlignment="1">
      <alignment horizontal="right" vertical="center" wrapText="1" indent="1"/>
    </xf>
    <xf numFmtId="0" fontId="21" fillId="2" borderId="6" xfId="0" applyFont="1" applyFill="1" applyBorder="1" applyAlignment="1">
      <alignment horizontal="right" vertical="center" wrapText="1" indent="1"/>
    </xf>
    <xf numFmtId="0" fontId="21" fillId="2" borderId="60" xfId="0" applyFont="1" applyFill="1" applyBorder="1" applyAlignment="1">
      <alignment horizontal="right" vertical="center" wrapText="1" indent="1"/>
    </xf>
    <xf numFmtId="0" fontId="22" fillId="2" borderId="1" xfId="0" applyFont="1" applyFill="1" applyBorder="1" applyAlignment="1">
      <alignment horizontal="right" vertical="center" wrapText="1" indent="1"/>
    </xf>
    <xf numFmtId="0" fontId="22" fillId="2" borderId="0" xfId="0" applyFont="1" applyFill="1" applyAlignment="1">
      <alignment horizontal="right" vertical="center" wrapText="1" indent="1"/>
    </xf>
    <xf numFmtId="0" fontId="21" fillId="2" borderId="62" xfId="0" applyFont="1" applyFill="1" applyBorder="1" applyAlignment="1">
      <alignment horizontal="right" vertical="center" wrapText="1" indent="1"/>
    </xf>
    <xf numFmtId="0" fontId="21" fillId="2" borderId="7" xfId="0" applyFont="1" applyFill="1" applyBorder="1" applyAlignment="1">
      <alignment horizontal="right" vertical="center" wrapText="1" indent="1"/>
    </xf>
    <xf numFmtId="0" fontId="22" fillId="2" borderId="68" xfId="0" applyFont="1" applyFill="1" applyBorder="1" applyAlignment="1">
      <alignment horizontal="left" vertical="center" wrapText="1" indent="1"/>
    </xf>
    <xf numFmtId="0" fontId="22" fillId="2" borderId="74" xfId="0" applyFont="1" applyFill="1" applyBorder="1" applyAlignment="1">
      <alignment horizontal="left" vertical="center" wrapText="1" indent="1"/>
    </xf>
    <xf numFmtId="0" fontId="14" fillId="2" borderId="53" xfId="0" applyFont="1" applyFill="1" applyBorder="1" applyAlignment="1">
      <alignment horizontal="left" vertical="center" wrapText="1" indent="1"/>
    </xf>
    <xf numFmtId="0" fontId="46" fillId="2" borderId="48" xfId="0" applyFont="1" applyFill="1" applyBorder="1" applyAlignment="1">
      <alignment horizontal="right" vertical="center" wrapText="1" indent="1"/>
    </xf>
    <xf numFmtId="0" fontId="46" fillId="2" borderId="27" xfId="0" applyFont="1" applyFill="1" applyBorder="1" applyAlignment="1">
      <alignment horizontal="right" vertical="center" wrapText="1" indent="1"/>
    </xf>
    <xf numFmtId="0" fontId="21" fillId="2" borderId="87" xfId="0" applyFont="1" applyFill="1" applyBorder="1" applyAlignment="1">
      <alignment horizontal="right" vertical="center" indent="1"/>
    </xf>
    <xf numFmtId="0" fontId="21" fillId="2" borderId="33" xfId="0" applyFont="1" applyFill="1" applyBorder="1" applyAlignment="1">
      <alignment horizontal="right" vertical="center" indent="1"/>
    </xf>
    <xf numFmtId="0" fontId="22" fillId="2" borderId="76" xfId="0" applyFont="1" applyFill="1" applyBorder="1" applyAlignment="1">
      <alignment horizontal="left" vertical="center" indent="2"/>
    </xf>
    <xf numFmtId="0" fontId="22" fillId="2" borderId="11" xfId="0" applyFont="1" applyFill="1" applyBorder="1" applyAlignment="1">
      <alignment horizontal="left" vertical="center" indent="2"/>
    </xf>
    <xf numFmtId="0" fontId="22" fillId="2" borderId="35" xfId="0" applyFont="1" applyFill="1" applyBorder="1" applyAlignment="1">
      <alignment horizontal="left" vertical="center" indent="2"/>
    </xf>
    <xf numFmtId="0" fontId="22" fillId="2" borderId="12" xfId="0" applyFont="1" applyFill="1" applyBorder="1" applyAlignment="1">
      <alignment horizontal="left" vertical="center" indent="2"/>
    </xf>
    <xf numFmtId="167" fontId="1" fillId="5" borderId="11" xfId="0" applyNumberFormat="1" applyFont="1" applyFill="1" applyBorder="1" applyAlignment="1">
      <alignment horizontal="right" vertical="center" indent="1"/>
    </xf>
    <xf numFmtId="167" fontId="1" fillId="5" borderId="12" xfId="0" applyNumberFormat="1" applyFont="1" applyFill="1" applyBorder="1" applyAlignment="1">
      <alignment horizontal="right" vertical="center" indent="1"/>
    </xf>
    <xf numFmtId="0" fontId="24" fillId="2" borderId="76" xfId="0" applyFont="1" applyFill="1" applyBorder="1" applyAlignment="1">
      <alignment horizontal="left" vertical="center" indent="1"/>
    </xf>
    <xf numFmtId="0" fontId="1" fillId="2" borderId="11" xfId="0" applyFont="1" applyFill="1" applyBorder="1" applyAlignment="1">
      <alignment horizontal="left" vertical="center" indent="1"/>
    </xf>
    <xf numFmtId="0" fontId="15" fillId="4" borderId="20" xfId="0" applyFont="1" applyFill="1" applyBorder="1" applyAlignment="1">
      <alignment horizontal="left" vertical="center" wrapText="1" indent="1"/>
    </xf>
    <xf numFmtId="0" fontId="15" fillId="4" borderId="83" xfId="0" applyFont="1" applyFill="1" applyBorder="1" applyAlignment="1">
      <alignment horizontal="left" vertical="center" wrapText="1" indent="1"/>
    </xf>
    <xf numFmtId="0" fontId="38" fillId="8" borderId="35" xfId="0" applyFont="1" applyFill="1" applyBorder="1" applyAlignment="1">
      <alignment horizontal="left" vertical="center" wrapText="1" indent="1"/>
    </xf>
    <xf numFmtId="0" fontId="45" fillId="8" borderId="12" xfId="0" applyFont="1" applyFill="1" applyBorder="1" applyAlignment="1">
      <alignment horizontal="left" vertical="center" wrapText="1" indent="1"/>
    </xf>
    <xf numFmtId="0" fontId="45" fillId="2" borderId="47" xfId="0" applyFont="1" applyFill="1" applyBorder="1" applyAlignment="1">
      <alignment horizontal="right" vertical="center" wrapText="1" indent="1"/>
    </xf>
    <xf numFmtId="0" fontId="45" fillId="2" borderId="20" xfId="0" applyFont="1" applyFill="1" applyBorder="1" applyAlignment="1">
      <alignment horizontal="right" vertical="center" wrapText="1" indent="1"/>
    </xf>
    <xf numFmtId="0" fontId="37" fillId="4" borderId="47" xfId="0" applyFont="1" applyFill="1" applyBorder="1" applyAlignment="1">
      <alignment horizontal="left" vertical="center"/>
    </xf>
    <xf numFmtId="0" fontId="37" fillId="4" borderId="20" xfId="0" applyFont="1" applyFill="1" applyBorder="1" applyAlignment="1">
      <alignment horizontal="left" vertical="center"/>
    </xf>
    <xf numFmtId="0" fontId="45" fillId="2" borderId="76" xfId="0" applyFont="1" applyFill="1" applyBorder="1" applyAlignment="1">
      <alignment horizontal="left" vertical="center" wrapText="1" indent="1"/>
    </xf>
    <xf numFmtId="0" fontId="45" fillId="2" borderId="11" xfId="0" applyFont="1" applyFill="1" applyBorder="1" applyAlignment="1">
      <alignment horizontal="left" vertical="center" wrapText="1" indent="1"/>
    </xf>
    <xf numFmtId="0" fontId="15" fillId="4" borderId="36" xfId="0" applyFont="1" applyFill="1" applyBorder="1" applyAlignment="1">
      <alignment horizontal="left" vertical="center" wrapText="1" indent="1"/>
    </xf>
    <xf numFmtId="0" fontId="15" fillId="4" borderId="33" xfId="0" applyFont="1" applyFill="1" applyBorder="1" applyAlignment="1">
      <alignment horizontal="left" vertical="center" wrapText="1" indent="1"/>
    </xf>
    <xf numFmtId="0" fontId="15" fillId="4" borderId="80" xfId="0" applyFont="1" applyFill="1" applyBorder="1" applyAlignment="1">
      <alignment horizontal="left" vertical="center" wrapText="1" indent="1"/>
    </xf>
    <xf numFmtId="0" fontId="16" fillId="2" borderId="76" xfId="0" applyFont="1" applyFill="1" applyBorder="1" applyAlignment="1">
      <alignment horizontal="left" vertical="center" wrapText="1" indent="1"/>
    </xf>
    <xf numFmtId="0" fontId="16" fillId="2" borderId="11" xfId="0" applyFont="1" applyFill="1" applyBorder="1" applyAlignment="1">
      <alignment horizontal="left" vertical="center" wrapText="1" indent="1"/>
    </xf>
    <xf numFmtId="0" fontId="16" fillId="2" borderId="84"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22" fillId="2" borderId="92" xfId="0" applyFont="1" applyFill="1" applyBorder="1" applyAlignment="1">
      <alignment horizontal="left" vertical="center" wrapText="1" indent="1"/>
    </xf>
    <xf numFmtId="0" fontId="22" fillId="2" borderId="93" xfId="0" applyFont="1" applyFill="1" applyBorder="1" applyAlignment="1">
      <alignment horizontal="left" vertical="center" wrapText="1" indent="1"/>
    </xf>
    <xf numFmtId="0" fontId="22" fillId="2" borderId="94"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4" fillId="2" borderId="0" xfId="0" applyFont="1" applyFill="1" applyAlignment="1">
      <alignment horizontal="left" vertical="center" wrapText="1" indent="1"/>
    </xf>
    <xf numFmtId="0" fontId="12" fillId="4" borderId="89" xfId="0" applyFont="1" applyFill="1" applyBorder="1" applyAlignment="1">
      <alignment horizontal="left" vertical="center" indent="1"/>
    </xf>
    <xf numFmtId="0" fontId="12" fillId="4" borderId="90" xfId="0" applyFont="1" applyFill="1" applyBorder="1" applyAlignment="1">
      <alignment horizontal="left" vertical="center" indent="1"/>
    </xf>
    <xf numFmtId="0" fontId="22" fillId="7" borderId="33" xfId="8" applyFont="1" applyFill="1" applyBorder="1" applyAlignment="1">
      <alignment horizontal="left" vertical="center"/>
    </xf>
    <xf numFmtId="0" fontId="1" fillId="2" borderId="11" xfId="1" applyFont="1" applyFill="1" applyBorder="1" applyAlignment="1">
      <alignment horizontal="left" vertical="center" wrapText="1" indent="1"/>
    </xf>
    <xf numFmtId="0" fontId="19" fillId="5" borderId="83" xfId="0" applyFont="1" applyFill="1" applyBorder="1" applyAlignment="1">
      <alignment horizontal="center" vertical="center"/>
    </xf>
    <xf numFmtId="0" fontId="19" fillId="5" borderId="84" xfId="0" applyFont="1" applyFill="1" applyBorder="1" applyAlignment="1">
      <alignment horizontal="center" vertical="center"/>
    </xf>
    <xf numFmtId="0" fontId="19" fillId="5" borderId="79" xfId="0" applyFont="1" applyFill="1" applyBorder="1" applyAlignment="1">
      <alignment horizontal="center" vertical="center"/>
    </xf>
    <xf numFmtId="9" fontId="19" fillId="8" borderId="47" xfId="0" applyNumberFormat="1" applyFont="1" applyFill="1" applyBorder="1" applyAlignment="1">
      <alignment horizontal="center" vertical="center"/>
    </xf>
    <xf numFmtId="9" fontId="19" fillId="8" borderId="76" xfId="0" applyNumberFormat="1" applyFont="1" applyFill="1" applyBorder="1" applyAlignment="1">
      <alignment horizontal="center" vertical="center"/>
    </xf>
    <xf numFmtId="9" fontId="19" fillId="8" borderId="48" xfId="0" applyNumberFormat="1" applyFont="1" applyFill="1" applyBorder="1" applyAlignment="1">
      <alignment horizontal="center" vertical="center"/>
    </xf>
    <xf numFmtId="0" fontId="9" fillId="5" borderId="11" xfId="0" applyFont="1" applyFill="1" applyBorder="1" applyAlignment="1">
      <alignment horizontal="left" vertical="top" indent="1"/>
    </xf>
    <xf numFmtId="9" fontId="19" fillId="8" borderId="47" xfId="3" applyFont="1" applyFill="1" applyBorder="1" applyAlignment="1">
      <alignment horizontal="center" vertical="center"/>
    </xf>
    <xf numFmtId="9" fontId="19" fillId="8" borderId="76" xfId="3" applyFont="1" applyFill="1" applyBorder="1" applyAlignment="1">
      <alignment horizontal="center" vertical="center"/>
    </xf>
    <xf numFmtId="9" fontId="19" fillId="8" borderId="48" xfId="3" applyFont="1" applyFill="1" applyBorder="1" applyAlignment="1">
      <alignment horizontal="center" vertical="center"/>
    </xf>
    <xf numFmtId="0" fontId="19" fillId="2" borderId="11" xfId="0" applyFont="1" applyFill="1" applyBorder="1" applyAlignment="1">
      <alignment horizontal="left" vertical="center" wrapText="1" indent="1"/>
    </xf>
    <xf numFmtId="0" fontId="9" fillId="5" borderId="27" xfId="0" applyFont="1" applyFill="1" applyBorder="1" applyAlignment="1">
      <alignment horizontal="left" vertical="top" indent="1"/>
    </xf>
    <xf numFmtId="0" fontId="11" fillId="3" borderId="14" xfId="0" applyFont="1" applyFill="1" applyBorder="1" applyAlignment="1">
      <alignment horizontal="left" vertical="center" wrapText="1" indent="1"/>
    </xf>
    <xf numFmtId="0" fontId="1" fillId="5" borderId="27" xfId="0" applyFont="1" applyFill="1" applyBorder="1" applyAlignment="1">
      <alignment horizontal="left" vertical="center" wrapText="1" indent="1"/>
    </xf>
    <xf numFmtId="0" fontId="1" fillId="2" borderId="20" xfId="0" applyFont="1" applyFill="1" applyBorder="1" applyAlignment="1">
      <alignment horizontal="left" vertical="center" wrapText="1" indent="1"/>
    </xf>
    <xf numFmtId="0" fontId="22" fillId="2" borderId="69" xfId="0" applyFont="1" applyFill="1" applyBorder="1" applyAlignment="1">
      <alignment horizontal="left" vertical="center" wrapText="1" indent="1"/>
    </xf>
    <xf numFmtId="0" fontId="1" fillId="5" borderId="52" xfId="0" applyFont="1" applyFill="1" applyBorder="1" applyAlignment="1">
      <alignment horizontal="left" vertical="center" wrapText="1" indent="1"/>
    </xf>
    <xf numFmtId="0" fontId="1" fillId="5" borderId="53" xfId="0" applyFont="1" applyFill="1" applyBorder="1" applyAlignment="1">
      <alignment horizontal="left" vertical="center" wrapText="1" indent="1"/>
    </xf>
    <xf numFmtId="0" fontId="1" fillId="5" borderId="59" xfId="0" applyFont="1" applyFill="1" applyBorder="1" applyAlignment="1">
      <alignment horizontal="left" vertical="center" wrapText="1" indent="1"/>
    </xf>
    <xf numFmtId="9" fontId="19" fillId="8" borderId="60" xfId="0" applyNumberFormat="1" applyFont="1" applyFill="1" applyBorder="1" applyAlignment="1">
      <alignment horizontal="center" vertical="center"/>
    </xf>
    <xf numFmtId="9" fontId="19" fillId="8" borderId="1" xfId="0" applyNumberFormat="1" applyFont="1" applyFill="1" applyBorder="1" applyAlignment="1">
      <alignment horizontal="center" vertical="center"/>
    </xf>
    <xf numFmtId="9" fontId="19" fillId="8" borderId="62" xfId="0" applyNumberFormat="1" applyFont="1" applyFill="1" applyBorder="1" applyAlignment="1">
      <alignment horizontal="center" vertical="center"/>
    </xf>
    <xf numFmtId="0" fontId="19" fillId="8" borderId="20" xfId="0" applyFont="1" applyFill="1" applyBorder="1" applyAlignment="1">
      <alignment horizontal="center" vertical="center"/>
    </xf>
    <xf numFmtId="0" fontId="19" fillId="8" borderId="11" xfId="0" applyFont="1" applyFill="1" applyBorder="1" applyAlignment="1">
      <alignment horizontal="center" vertical="center"/>
    </xf>
    <xf numFmtId="0" fontId="19" fillId="8" borderId="27" xfId="0" applyFont="1" applyFill="1" applyBorder="1" applyAlignment="1">
      <alignment horizontal="center" vertical="center"/>
    </xf>
    <xf numFmtId="0" fontId="19" fillId="0" borderId="0" xfId="0" applyFont="1" applyAlignment="1">
      <alignment horizontal="right" vertical="center" wrapText="1" indent="1"/>
    </xf>
    <xf numFmtId="0" fontId="19" fillId="0" borderId="0" xfId="0" applyFont="1" applyAlignment="1">
      <alignment horizontal="right" vertical="center" indent="1"/>
    </xf>
    <xf numFmtId="0" fontId="30" fillId="3" borderId="33"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 fillId="5" borderId="12" xfId="0" applyFont="1" applyFill="1" applyBorder="1" applyAlignment="1">
      <alignment horizontal="left" vertical="center" wrapText="1" indent="1"/>
    </xf>
    <xf numFmtId="1" fontId="19" fillId="5" borderId="80" xfId="0" applyNumberFormat="1" applyFont="1" applyFill="1" applyBorder="1" applyAlignment="1">
      <alignment horizontal="center" vertical="center"/>
    </xf>
    <xf numFmtId="1" fontId="19" fillId="5" borderId="67" xfId="0" applyNumberFormat="1" applyFont="1" applyFill="1" applyBorder="1" applyAlignment="1">
      <alignment horizontal="center" vertical="center"/>
    </xf>
    <xf numFmtId="1" fontId="19" fillId="5" borderId="85" xfId="0" applyNumberFormat="1" applyFont="1" applyFill="1" applyBorder="1" applyAlignment="1">
      <alignment horizontal="center" vertical="center"/>
    </xf>
    <xf numFmtId="1" fontId="19" fillId="8" borderId="36" xfId="0" applyNumberFormat="1" applyFont="1" applyFill="1" applyBorder="1" applyAlignment="1">
      <alignment horizontal="center" vertical="center"/>
    </xf>
    <xf numFmtId="1" fontId="19" fillId="8" borderId="9" xfId="0" applyNumberFormat="1" applyFont="1" applyFill="1" applyBorder="1" applyAlignment="1">
      <alignment horizontal="center" vertical="center"/>
    </xf>
    <xf numFmtId="1" fontId="19" fillId="8" borderId="34" xfId="0" applyNumberFormat="1" applyFont="1" applyFill="1" applyBorder="1" applyAlignment="1">
      <alignment horizontal="center" vertical="center"/>
    </xf>
    <xf numFmtId="0" fontId="9" fillId="5" borderId="11" xfId="1" applyFont="1" applyFill="1" applyBorder="1" applyAlignment="1">
      <alignment horizontal="left" vertical="top" wrapText="1" indent="1"/>
    </xf>
    <xf numFmtId="0" fontId="45" fillId="14" borderId="1" xfId="0" applyFont="1" applyFill="1" applyBorder="1" applyAlignment="1" applyProtection="1">
      <alignment horizontal="left" vertical="center" wrapText="1" indent="1"/>
      <protection locked="0"/>
    </xf>
    <xf numFmtId="0" fontId="45" fillId="14" borderId="0" xfId="0" applyFont="1" applyFill="1" applyAlignment="1" applyProtection="1">
      <alignment horizontal="left" vertical="center" wrapText="1" indent="1"/>
      <protection locked="0"/>
    </xf>
    <xf numFmtId="0" fontId="45" fillId="14" borderId="4" xfId="0" applyFont="1" applyFill="1" applyBorder="1" applyAlignment="1" applyProtection="1">
      <alignment horizontal="left" vertical="center" wrapText="1" indent="1"/>
      <protection locked="0"/>
    </xf>
    <xf numFmtId="0" fontId="52" fillId="3" borderId="91" xfId="0" applyFont="1" applyFill="1" applyBorder="1" applyAlignment="1">
      <alignment horizontal="left" vertical="center" wrapText="1" indent="1"/>
    </xf>
    <xf numFmtId="0" fontId="53" fillId="3" borderId="0" xfId="0" applyFont="1" applyFill="1" applyAlignment="1">
      <alignment horizontal="left" vertical="center" wrapText="1" indent="1"/>
    </xf>
    <xf numFmtId="0" fontId="54" fillId="4" borderId="1" xfId="0" applyFont="1" applyFill="1" applyBorder="1" applyAlignment="1">
      <alignment horizontal="left" vertical="center" wrapText="1" indent="1"/>
    </xf>
    <xf numFmtId="0" fontId="54" fillId="4" borderId="0" xfId="0" applyFont="1" applyFill="1" applyAlignment="1">
      <alignment horizontal="left" vertical="center" wrapText="1" indent="1"/>
    </xf>
    <xf numFmtId="0" fontId="1" fillId="14" borderId="2" xfId="0" applyFont="1" applyFill="1" applyBorder="1" applyAlignment="1" applyProtection="1">
      <alignment horizontal="left" vertical="center" wrapText="1" indent="1"/>
      <protection locked="0"/>
    </xf>
    <xf numFmtId="0" fontId="1" fillId="14" borderId="3" xfId="0" applyFont="1" applyFill="1" applyBorder="1" applyAlignment="1" applyProtection="1">
      <alignment horizontal="left" vertical="center" wrapText="1" indent="1"/>
      <protection locked="0"/>
    </xf>
    <xf numFmtId="0" fontId="1" fillId="14" borderId="8" xfId="0" applyFont="1" applyFill="1" applyBorder="1" applyAlignment="1" applyProtection="1">
      <alignment horizontal="left" vertical="center" wrapText="1" indent="1"/>
      <protection locked="0"/>
    </xf>
    <xf numFmtId="0" fontId="56" fillId="4" borderId="60" xfId="0" applyFont="1" applyFill="1" applyBorder="1" applyAlignment="1" applyProtection="1">
      <alignment horizontal="left" vertical="center" wrapText="1" indent="1"/>
      <protection locked="0"/>
    </xf>
    <xf numFmtId="0" fontId="56" fillId="4" borderId="5" xfId="0" applyFont="1" applyFill="1" applyBorder="1" applyAlignment="1" applyProtection="1">
      <alignment horizontal="left" vertical="center" wrapText="1" indent="1"/>
      <protection locked="0"/>
    </xf>
    <xf numFmtId="0" fontId="56" fillId="4" borderId="6" xfId="0" applyFont="1" applyFill="1" applyBorder="1" applyAlignment="1" applyProtection="1">
      <alignment horizontal="left" vertical="center" wrapText="1" indent="1"/>
      <protection locked="0"/>
    </xf>
    <xf numFmtId="0" fontId="57" fillId="14" borderId="1" xfId="0" applyFont="1" applyFill="1" applyBorder="1" applyAlignment="1" applyProtection="1">
      <alignment horizontal="left" vertical="center" wrapText="1" indent="1"/>
      <protection locked="0"/>
    </xf>
    <xf numFmtId="0" fontId="46" fillId="14" borderId="0" xfId="0" applyFont="1" applyFill="1" applyAlignment="1" applyProtection="1">
      <alignment horizontal="left" vertical="center" wrapText="1" indent="1"/>
      <protection locked="0"/>
    </xf>
    <xf numFmtId="0" fontId="46" fillId="14" borderId="4" xfId="0" applyFont="1" applyFill="1" applyBorder="1" applyAlignment="1" applyProtection="1">
      <alignment horizontal="left" vertical="center" wrapText="1" indent="1"/>
      <protection locked="0"/>
    </xf>
    <xf numFmtId="0" fontId="46" fillId="14" borderId="62" xfId="0" applyFont="1" applyFill="1" applyBorder="1" applyAlignment="1" applyProtection="1">
      <alignment horizontal="left" vertical="center" wrapText="1" indent="1"/>
      <protection locked="0"/>
    </xf>
    <xf numFmtId="0" fontId="46" fillId="14" borderId="7" xfId="0" applyFont="1" applyFill="1" applyBorder="1" applyAlignment="1" applyProtection="1">
      <alignment horizontal="left" vertical="center" wrapText="1" indent="1"/>
      <protection locked="0"/>
    </xf>
    <xf numFmtId="0" fontId="46" fillId="14" borderId="63" xfId="0" applyFont="1" applyFill="1" applyBorder="1" applyAlignment="1" applyProtection="1">
      <alignment horizontal="left" vertical="center" wrapText="1" indent="1"/>
      <protection locked="0"/>
    </xf>
    <xf numFmtId="0" fontId="5" fillId="0" borderId="0" xfId="0" applyFont="1"/>
    <xf numFmtId="0" fontId="59" fillId="15" borderId="60" xfId="0" applyFont="1" applyFill="1" applyBorder="1" applyAlignment="1">
      <alignment horizontal="left" vertical="center" wrapText="1" indent="1"/>
    </xf>
    <xf numFmtId="0" fontId="62" fillId="0" borderId="5" xfId="0" applyFont="1" applyBorder="1" applyAlignment="1">
      <alignment horizontal="left" vertical="center" wrapText="1" indent="1"/>
    </xf>
    <xf numFmtId="0" fontId="62" fillId="0" borderId="6" xfId="0" applyFont="1" applyBorder="1" applyAlignment="1">
      <alignment horizontal="left" vertical="center" wrapText="1" indent="1"/>
    </xf>
    <xf numFmtId="0" fontId="63" fillId="0" borderId="0" xfId="0" applyFont="1" applyAlignment="1">
      <alignment horizontal="left" vertical="center" wrapText="1"/>
    </xf>
    <xf numFmtId="0" fontId="5" fillId="0" borderId="0" xfId="0" applyFont="1" applyAlignment="1">
      <alignment horizontal="left" vertical="center" wrapText="1"/>
    </xf>
    <xf numFmtId="0" fontId="5" fillId="0" borderId="0" xfId="4"/>
    <xf numFmtId="0" fontId="3" fillId="2" borderId="0" xfId="1" applyFill="1" applyAlignment="1">
      <alignment horizontal="center" vertical="center"/>
    </xf>
    <xf numFmtId="0" fontId="0" fillId="2" borderId="0" xfId="0" applyFill="1" applyAlignment="1">
      <alignment horizontal="center" vertical="center"/>
    </xf>
  </cellXfs>
  <cellStyles count="11">
    <cellStyle name="Currency" xfId="2" builtinId="4"/>
    <cellStyle name="Currency 2" xfId="6" xr:uid="{00000000-0005-0000-0000-000001000000}"/>
    <cellStyle name="Hyperlink" xfId="1" builtinId="8"/>
    <cellStyle name="Hyperlink 2" xfId="10" xr:uid="{B098B140-3577-4BEF-B3F2-4D96FBED7D4D}"/>
    <cellStyle name="Normal" xfId="0" builtinId="0"/>
    <cellStyle name="Normal 2" xfId="5" xr:uid="{00000000-0005-0000-0000-000004000000}"/>
    <cellStyle name="Normal 2 2" xfId="9" xr:uid="{D15C97AF-2408-4618-8003-E2076D6F4CDD}"/>
    <cellStyle name="Normal 3" xfId="8" xr:uid="{3C4C3F6B-C15C-42A7-96C9-1447AC871CA1}"/>
    <cellStyle name="Normal 4" xfId="4" xr:uid="{00000000-0005-0000-0000-000005000000}"/>
    <cellStyle name="Percent" xfId="3" builtinId="5"/>
    <cellStyle name="Percent 2" xfId="7" xr:uid="{00000000-0005-0000-0000-000007000000}"/>
  </cellStyles>
  <dxfs count="2">
    <dxf>
      <font>
        <color rgb="FFFF0000"/>
      </font>
    </dxf>
    <dxf>
      <font>
        <color rgb="FFFF0000"/>
      </font>
    </dxf>
  </dxfs>
  <tableStyles count="0" defaultTableStyle="TableStyleMedium2" defaultPivotStyle="PivotStyleLight16"/>
  <colors>
    <mruColors>
      <color rgb="FFFFFFCC"/>
      <color rgb="FFFF4B4B"/>
      <color rgb="FFFF9F9F"/>
      <color rgb="FFFFCDCD"/>
      <color rgb="FF669900"/>
      <color rgb="FFFFFF99"/>
      <color rgb="FF0033CC"/>
      <color rgb="FF33CC33"/>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3319780</xdr:colOff>
      <xdr:row>28</xdr:row>
      <xdr:rowOff>0</xdr:rowOff>
    </xdr:from>
    <xdr:to>
      <xdr:col>3</xdr:col>
      <xdr:colOff>1191170</xdr:colOff>
      <xdr:row>29</xdr:row>
      <xdr:rowOff>15240</xdr:rowOff>
    </xdr:to>
    <xdr:pic>
      <xdr:nvPicPr>
        <xdr:cNvPr id="2" name="Picture 1">
          <a:extLst>
            <a:ext uri="{FF2B5EF4-FFF2-40B4-BE49-F238E27FC236}">
              <a16:creationId xmlns:a16="http://schemas.microsoft.com/office/drawing/2014/main" id="{3E4C26E5-8A89-425D-9693-8C4C73EEAA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69460" y="14135100"/>
          <a:ext cx="1437550" cy="449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44</xdr:row>
      <xdr:rowOff>0</xdr:rowOff>
    </xdr:from>
    <xdr:ext cx="184731" cy="264560"/>
    <xdr:sp macro="" textlink="">
      <xdr:nvSpPr>
        <xdr:cNvPr id="227" name="TextBox 226">
          <a:extLst>
            <a:ext uri="{FF2B5EF4-FFF2-40B4-BE49-F238E27FC236}">
              <a16:creationId xmlns:a16="http://schemas.microsoft.com/office/drawing/2014/main" id="{00000000-0008-0000-0200-0000E3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28" name="TextBox 227">
          <a:extLst>
            <a:ext uri="{FF2B5EF4-FFF2-40B4-BE49-F238E27FC236}">
              <a16:creationId xmlns:a16="http://schemas.microsoft.com/office/drawing/2014/main" id="{00000000-0008-0000-0200-0000E4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29" name="TextBox 228">
          <a:extLst>
            <a:ext uri="{FF2B5EF4-FFF2-40B4-BE49-F238E27FC236}">
              <a16:creationId xmlns:a16="http://schemas.microsoft.com/office/drawing/2014/main" id="{00000000-0008-0000-0200-0000E5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0" name="TextBox 229">
          <a:extLst>
            <a:ext uri="{FF2B5EF4-FFF2-40B4-BE49-F238E27FC236}">
              <a16:creationId xmlns:a16="http://schemas.microsoft.com/office/drawing/2014/main" id="{00000000-0008-0000-0200-0000E6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1" name="TextBox 230">
          <a:extLst>
            <a:ext uri="{FF2B5EF4-FFF2-40B4-BE49-F238E27FC236}">
              <a16:creationId xmlns:a16="http://schemas.microsoft.com/office/drawing/2014/main" id="{00000000-0008-0000-0200-0000E7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2" name="TextBox 231">
          <a:extLst>
            <a:ext uri="{FF2B5EF4-FFF2-40B4-BE49-F238E27FC236}">
              <a16:creationId xmlns:a16="http://schemas.microsoft.com/office/drawing/2014/main" id="{00000000-0008-0000-0200-0000E8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3" name="TextBox 232">
          <a:extLst>
            <a:ext uri="{FF2B5EF4-FFF2-40B4-BE49-F238E27FC236}">
              <a16:creationId xmlns:a16="http://schemas.microsoft.com/office/drawing/2014/main" id="{00000000-0008-0000-0200-0000E9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4" name="TextBox 233">
          <a:extLst>
            <a:ext uri="{FF2B5EF4-FFF2-40B4-BE49-F238E27FC236}">
              <a16:creationId xmlns:a16="http://schemas.microsoft.com/office/drawing/2014/main" id="{00000000-0008-0000-0200-0000EA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5" name="TextBox 234">
          <a:extLst>
            <a:ext uri="{FF2B5EF4-FFF2-40B4-BE49-F238E27FC236}">
              <a16:creationId xmlns:a16="http://schemas.microsoft.com/office/drawing/2014/main" id="{00000000-0008-0000-0200-0000EB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6" name="TextBox 235">
          <a:extLst>
            <a:ext uri="{FF2B5EF4-FFF2-40B4-BE49-F238E27FC236}">
              <a16:creationId xmlns:a16="http://schemas.microsoft.com/office/drawing/2014/main" id="{00000000-0008-0000-0200-0000EC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7" name="TextBox 236">
          <a:extLst>
            <a:ext uri="{FF2B5EF4-FFF2-40B4-BE49-F238E27FC236}">
              <a16:creationId xmlns:a16="http://schemas.microsoft.com/office/drawing/2014/main" id="{00000000-0008-0000-0200-0000ED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8" name="TextBox 237">
          <a:extLst>
            <a:ext uri="{FF2B5EF4-FFF2-40B4-BE49-F238E27FC236}">
              <a16:creationId xmlns:a16="http://schemas.microsoft.com/office/drawing/2014/main" id="{00000000-0008-0000-0200-0000EE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39" name="TextBox 238">
          <a:extLst>
            <a:ext uri="{FF2B5EF4-FFF2-40B4-BE49-F238E27FC236}">
              <a16:creationId xmlns:a16="http://schemas.microsoft.com/office/drawing/2014/main" id="{00000000-0008-0000-0200-0000EF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0" name="TextBox 239">
          <a:extLst>
            <a:ext uri="{FF2B5EF4-FFF2-40B4-BE49-F238E27FC236}">
              <a16:creationId xmlns:a16="http://schemas.microsoft.com/office/drawing/2014/main" id="{00000000-0008-0000-0200-0000F0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1" name="TextBox 240">
          <a:extLst>
            <a:ext uri="{FF2B5EF4-FFF2-40B4-BE49-F238E27FC236}">
              <a16:creationId xmlns:a16="http://schemas.microsoft.com/office/drawing/2014/main" id="{00000000-0008-0000-0200-0000F1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2" name="TextBox 241">
          <a:extLst>
            <a:ext uri="{FF2B5EF4-FFF2-40B4-BE49-F238E27FC236}">
              <a16:creationId xmlns:a16="http://schemas.microsoft.com/office/drawing/2014/main" id="{00000000-0008-0000-0200-0000F2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3" name="TextBox 242">
          <a:extLst>
            <a:ext uri="{FF2B5EF4-FFF2-40B4-BE49-F238E27FC236}">
              <a16:creationId xmlns:a16="http://schemas.microsoft.com/office/drawing/2014/main" id="{00000000-0008-0000-0200-0000F3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4" name="TextBox 243">
          <a:extLst>
            <a:ext uri="{FF2B5EF4-FFF2-40B4-BE49-F238E27FC236}">
              <a16:creationId xmlns:a16="http://schemas.microsoft.com/office/drawing/2014/main" id="{00000000-0008-0000-0200-0000F4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5" name="TextBox 244">
          <a:extLst>
            <a:ext uri="{FF2B5EF4-FFF2-40B4-BE49-F238E27FC236}">
              <a16:creationId xmlns:a16="http://schemas.microsoft.com/office/drawing/2014/main" id="{00000000-0008-0000-0200-0000F5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6" name="TextBox 245">
          <a:extLst>
            <a:ext uri="{FF2B5EF4-FFF2-40B4-BE49-F238E27FC236}">
              <a16:creationId xmlns:a16="http://schemas.microsoft.com/office/drawing/2014/main" id="{00000000-0008-0000-0200-0000F6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7" name="TextBox 246">
          <a:extLst>
            <a:ext uri="{FF2B5EF4-FFF2-40B4-BE49-F238E27FC236}">
              <a16:creationId xmlns:a16="http://schemas.microsoft.com/office/drawing/2014/main" id="{00000000-0008-0000-0200-0000F7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8" name="TextBox 247">
          <a:extLst>
            <a:ext uri="{FF2B5EF4-FFF2-40B4-BE49-F238E27FC236}">
              <a16:creationId xmlns:a16="http://schemas.microsoft.com/office/drawing/2014/main" id="{00000000-0008-0000-0200-0000F8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49" name="TextBox 248">
          <a:extLst>
            <a:ext uri="{FF2B5EF4-FFF2-40B4-BE49-F238E27FC236}">
              <a16:creationId xmlns:a16="http://schemas.microsoft.com/office/drawing/2014/main" id="{00000000-0008-0000-0200-0000F9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0" name="TextBox 249">
          <a:extLst>
            <a:ext uri="{FF2B5EF4-FFF2-40B4-BE49-F238E27FC236}">
              <a16:creationId xmlns:a16="http://schemas.microsoft.com/office/drawing/2014/main" id="{00000000-0008-0000-0200-0000FA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1" name="TextBox 250">
          <a:extLst>
            <a:ext uri="{FF2B5EF4-FFF2-40B4-BE49-F238E27FC236}">
              <a16:creationId xmlns:a16="http://schemas.microsoft.com/office/drawing/2014/main" id="{00000000-0008-0000-0200-0000FB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2" name="TextBox 251">
          <a:extLst>
            <a:ext uri="{FF2B5EF4-FFF2-40B4-BE49-F238E27FC236}">
              <a16:creationId xmlns:a16="http://schemas.microsoft.com/office/drawing/2014/main" id="{00000000-0008-0000-0200-0000FC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3" name="TextBox 252">
          <a:extLst>
            <a:ext uri="{FF2B5EF4-FFF2-40B4-BE49-F238E27FC236}">
              <a16:creationId xmlns:a16="http://schemas.microsoft.com/office/drawing/2014/main" id="{00000000-0008-0000-0200-0000FD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4" name="TextBox 253">
          <a:extLst>
            <a:ext uri="{FF2B5EF4-FFF2-40B4-BE49-F238E27FC236}">
              <a16:creationId xmlns:a16="http://schemas.microsoft.com/office/drawing/2014/main" id="{00000000-0008-0000-0200-0000FE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5" name="TextBox 254">
          <a:extLst>
            <a:ext uri="{FF2B5EF4-FFF2-40B4-BE49-F238E27FC236}">
              <a16:creationId xmlns:a16="http://schemas.microsoft.com/office/drawing/2014/main" id="{00000000-0008-0000-0200-0000FF00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6" name="TextBox 255">
          <a:extLst>
            <a:ext uri="{FF2B5EF4-FFF2-40B4-BE49-F238E27FC236}">
              <a16:creationId xmlns:a16="http://schemas.microsoft.com/office/drawing/2014/main" id="{00000000-0008-0000-0200-00000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7" name="TextBox 256">
          <a:extLst>
            <a:ext uri="{FF2B5EF4-FFF2-40B4-BE49-F238E27FC236}">
              <a16:creationId xmlns:a16="http://schemas.microsoft.com/office/drawing/2014/main" id="{00000000-0008-0000-0200-00000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8" name="TextBox 257">
          <a:extLst>
            <a:ext uri="{FF2B5EF4-FFF2-40B4-BE49-F238E27FC236}">
              <a16:creationId xmlns:a16="http://schemas.microsoft.com/office/drawing/2014/main" id="{00000000-0008-0000-0200-00000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59" name="TextBox 258">
          <a:extLst>
            <a:ext uri="{FF2B5EF4-FFF2-40B4-BE49-F238E27FC236}">
              <a16:creationId xmlns:a16="http://schemas.microsoft.com/office/drawing/2014/main" id="{00000000-0008-0000-0200-00000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0" name="TextBox 259">
          <a:extLst>
            <a:ext uri="{FF2B5EF4-FFF2-40B4-BE49-F238E27FC236}">
              <a16:creationId xmlns:a16="http://schemas.microsoft.com/office/drawing/2014/main" id="{00000000-0008-0000-0200-00000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1" name="TextBox 260">
          <a:extLst>
            <a:ext uri="{FF2B5EF4-FFF2-40B4-BE49-F238E27FC236}">
              <a16:creationId xmlns:a16="http://schemas.microsoft.com/office/drawing/2014/main" id="{00000000-0008-0000-0200-00000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2" name="TextBox 261">
          <a:extLst>
            <a:ext uri="{FF2B5EF4-FFF2-40B4-BE49-F238E27FC236}">
              <a16:creationId xmlns:a16="http://schemas.microsoft.com/office/drawing/2014/main" id="{00000000-0008-0000-0200-00000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3" name="TextBox 262">
          <a:extLst>
            <a:ext uri="{FF2B5EF4-FFF2-40B4-BE49-F238E27FC236}">
              <a16:creationId xmlns:a16="http://schemas.microsoft.com/office/drawing/2014/main" id="{00000000-0008-0000-0200-00000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4" name="TextBox 263">
          <a:extLst>
            <a:ext uri="{FF2B5EF4-FFF2-40B4-BE49-F238E27FC236}">
              <a16:creationId xmlns:a16="http://schemas.microsoft.com/office/drawing/2014/main" id="{00000000-0008-0000-0200-00000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5" name="TextBox 264">
          <a:extLst>
            <a:ext uri="{FF2B5EF4-FFF2-40B4-BE49-F238E27FC236}">
              <a16:creationId xmlns:a16="http://schemas.microsoft.com/office/drawing/2014/main" id="{00000000-0008-0000-0200-00000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6" name="TextBox 265">
          <a:extLst>
            <a:ext uri="{FF2B5EF4-FFF2-40B4-BE49-F238E27FC236}">
              <a16:creationId xmlns:a16="http://schemas.microsoft.com/office/drawing/2014/main" id="{00000000-0008-0000-0200-00000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7" name="TextBox 266">
          <a:extLst>
            <a:ext uri="{FF2B5EF4-FFF2-40B4-BE49-F238E27FC236}">
              <a16:creationId xmlns:a16="http://schemas.microsoft.com/office/drawing/2014/main" id="{00000000-0008-0000-0200-00000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8" name="TextBox 267">
          <a:extLst>
            <a:ext uri="{FF2B5EF4-FFF2-40B4-BE49-F238E27FC236}">
              <a16:creationId xmlns:a16="http://schemas.microsoft.com/office/drawing/2014/main" id="{00000000-0008-0000-0200-00000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69" name="TextBox 268">
          <a:extLst>
            <a:ext uri="{FF2B5EF4-FFF2-40B4-BE49-F238E27FC236}">
              <a16:creationId xmlns:a16="http://schemas.microsoft.com/office/drawing/2014/main" id="{00000000-0008-0000-0200-00000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0" name="TextBox 269">
          <a:extLst>
            <a:ext uri="{FF2B5EF4-FFF2-40B4-BE49-F238E27FC236}">
              <a16:creationId xmlns:a16="http://schemas.microsoft.com/office/drawing/2014/main" id="{00000000-0008-0000-0200-00000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1" name="TextBox 270">
          <a:extLst>
            <a:ext uri="{FF2B5EF4-FFF2-40B4-BE49-F238E27FC236}">
              <a16:creationId xmlns:a16="http://schemas.microsoft.com/office/drawing/2014/main" id="{00000000-0008-0000-0200-00000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2" name="TextBox 271">
          <a:extLst>
            <a:ext uri="{FF2B5EF4-FFF2-40B4-BE49-F238E27FC236}">
              <a16:creationId xmlns:a16="http://schemas.microsoft.com/office/drawing/2014/main" id="{00000000-0008-0000-0200-00001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3" name="TextBox 272">
          <a:extLst>
            <a:ext uri="{FF2B5EF4-FFF2-40B4-BE49-F238E27FC236}">
              <a16:creationId xmlns:a16="http://schemas.microsoft.com/office/drawing/2014/main" id="{00000000-0008-0000-0200-00001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4" name="TextBox 273">
          <a:extLst>
            <a:ext uri="{FF2B5EF4-FFF2-40B4-BE49-F238E27FC236}">
              <a16:creationId xmlns:a16="http://schemas.microsoft.com/office/drawing/2014/main" id="{00000000-0008-0000-0200-00001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5" name="TextBox 274">
          <a:extLst>
            <a:ext uri="{FF2B5EF4-FFF2-40B4-BE49-F238E27FC236}">
              <a16:creationId xmlns:a16="http://schemas.microsoft.com/office/drawing/2014/main" id="{00000000-0008-0000-0200-00001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6" name="TextBox 275">
          <a:extLst>
            <a:ext uri="{FF2B5EF4-FFF2-40B4-BE49-F238E27FC236}">
              <a16:creationId xmlns:a16="http://schemas.microsoft.com/office/drawing/2014/main" id="{00000000-0008-0000-0200-00001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7" name="TextBox 276">
          <a:extLst>
            <a:ext uri="{FF2B5EF4-FFF2-40B4-BE49-F238E27FC236}">
              <a16:creationId xmlns:a16="http://schemas.microsoft.com/office/drawing/2014/main" id="{00000000-0008-0000-0200-00001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8" name="TextBox 277">
          <a:extLst>
            <a:ext uri="{FF2B5EF4-FFF2-40B4-BE49-F238E27FC236}">
              <a16:creationId xmlns:a16="http://schemas.microsoft.com/office/drawing/2014/main" id="{00000000-0008-0000-0200-00001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79" name="TextBox 278">
          <a:extLst>
            <a:ext uri="{FF2B5EF4-FFF2-40B4-BE49-F238E27FC236}">
              <a16:creationId xmlns:a16="http://schemas.microsoft.com/office/drawing/2014/main" id="{00000000-0008-0000-0200-00001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0" name="TextBox 279">
          <a:extLst>
            <a:ext uri="{FF2B5EF4-FFF2-40B4-BE49-F238E27FC236}">
              <a16:creationId xmlns:a16="http://schemas.microsoft.com/office/drawing/2014/main" id="{00000000-0008-0000-0200-00001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1" name="TextBox 280">
          <a:extLst>
            <a:ext uri="{FF2B5EF4-FFF2-40B4-BE49-F238E27FC236}">
              <a16:creationId xmlns:a16="http://schemas.microsoft.com/office/drawing/2014/main" id="{00000000-0008-0000-0200-00001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2" name="TextBox 281">
          <a:extLst>
            <a:ext uri="{FF2B5EF4-FFF2-40B4-BE49-F238E27FC236}">
              <a16:creationId xmlns:a16="http://schemas.microsoft.com/office/drawing/2014/main" id="{00000000-0008-0000-0200-00001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3" name="TextBox 282">
          <a:extLst>
            <a:ext uri="{FF2B5EF4-FFF2-40B4-BE49-F238E27FC236}">
              <a16:creationId xmlns:a16="http://schemas.microsoft.com/office/drawing/2014/main" id="{00000000-0008-0000-0200-00001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4" name="TextBox 283">
          <a:extLst>
            <a:ext uri="{FF2B5EF4-FFF2-40B4-BE49-F238E27FC236}">
              <a16:creationId xmlns:a16="http://schemas.microsoft.com/office/drawing/2014/main" id="{00000000-0008-0000-0200-00001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5" name="TextBox 284">
          <a:extLst>
            <a:ext uri="{FF2B5EF4-FFF2-40B4-BE49-F238E27FC236}">
              <a16:creationId xmlns:a16="http://schemas.microsoft.com/office/drawing/2014/main" id="{00000000-0008-0000-0200-00001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6" name="TextBox 285">
          <a:extLst>
            <a:ext uri="{FF2B5EF4-FFF2-40B4-BE49-F238E27FC236}">
              <a16:creationId xmlns:a16="http://schemas.microsoft.com/office/drawing/2014/main" id="{00000000-0008-0000-0200-00001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7" name="TextBox 286">
          <a:extLst>
            <a:ext uri="{FF2B5EF4-FFF2-40B4-BE49-F238E27FC236}">
              <a16:creationId xmlns:a16="http://schemas.microsoft.com/office/drawing/2014/main" id="{00000000-0008-0000-0200-00001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8" name="TextBox 287">
          <a:extLst>
            <a:ext uri="{FF2B5EF4-FFF2-40B4-BE49-F238E27FC236}">
              <a16:creationId xmlns:a16="http://schemas.microsoft.com/office/drawing/2014/main" id="{00000000-0008-0000-0200-00002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89" name="TextBox 288">
          <a:extLst>
            <a:ext uri="{FF2B5EF4-FFF2-40B4-BE49-F238E27FC236}">
              <a16:creationId xmlns:a16="http://schemas.microsoft.com/office/drawing/2014/main" id="{00000000-0008-0000-0200-00002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0" name="TextBox 289">
          <a:extLst>
            <a:ext uri="{FF2B5EF4-FFF2-40B4-BE49-F238E27FC236}">
              <a16:creationId xmlns:a16="http://schemas.microsoft.com/office/drawing/2014/main" id="{00000000-0008-0000-0200-000022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1" name="TextBox 290">
          <a:extLst>
            <a:ext uri="{FF2B5EF4-FFF2-40B4-BE49-F238E27FC236}">
              <a16:creationId xmlns:a16="http://schemas.microsoft.com/office/drawing/2014/main" id="{00000000-0008-0000-0200-000023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2" name="TextBox 291">
          <a:extLst>
            <a:ext uri="{FF2B5EF4-FFF2-40B4-BE49-F238E27FC236}">
              <a16:creationId xmlns:a16="http://schemas.microsoft.com/office/drawing/2014/main" id="{00000000-0008-0000-0200-000024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3" name="TextBox 292">
          <a:extLst>
            <a:ext uri="{FF2B5EF4-FFF2-40B4-BE49-F238E27FC236}">
              <a16:creationId xmlns:a16="http://schemas.microsoft.com/office/drawing/2014/main" id="{00000000-0008-0000-0200-00002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4" name="TextBox 293">
          <a:extLst>
            <a:ext uri="{FF2B5EF4-FFF2-40B4-BE49-F238E27FC236}">
              <a16:creationId xmlns:a16="http://schemas.microsoft.com/office/drawing/2014/main" id="{00000000-0008-0000-0200-00002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5" name="TextBox 294">
          <a:extLst>
            <a:ext uri="{FF2B5EF4-FFF2-40B4-BE49-F238E27FC236}">
              <a16:creationId xmlns:a16="http://schemas.microsoft.com/office/drawing/2014/main" id="{00000000-0008-0000-0200-00002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6" name="TextBox 295">
          <a:extLst>
            <a:ext uri="{FF2B5EF4-FFF2-40B4-BE49-F238E27FC236}">
              <a16:creationId xmlns:a16="http://schemas.microsoft.com/office/drawing/2014/main" id="{00000000-0008-0000-0200-00002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7" name="TextBox 296">
          <a:extLst>
            <a:ext uri="{FF2B5EF4-FFF2-40B4-BE49-F238E27FC236}">
              <a16:creationId xmlns:a16="http://schemas.microsoft.com/office/drawing/2014/main" id="{00000000-0008-0000-0200-00002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8" name="TextBox 297">
          <a:extLst>
            <a:ext uri="{FF2B5EF4-FFF2-40B4-BE49-F238E27FC236}">
              <a16:creationId xmlns:a16="http://schemas.microsoft.com/office/drawing/2014/main" id="{00000000-0008-0000-0200-00002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299" name="TextBox 298">
          <a:extLst>
            <a:ext uri="{FF2B5EF4-FFF2-40B4-BE49-F238E27FC236}">
              <a16:creationId xmlns:a16="http://schemas.microsoft.com/office/drawing/2014/main" id="{00000000-0008-0000-0200-00002B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0" name="TextBox 299">
          <a:extLst>
            <a:ext uri="{FF2B5EF4-FFF2-40B4-BE49-F238E27FC236}">
              <a16:creationId xmlns:a16="http://schemas.microsoft.com/office/drawing/2014/main" id="{00000000-0008-0000-0200-00002C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1" name="TextBox 300">
          <a:extLst>
            <a:ext uri="{FF2B5EF4-FFF2-40B4-BE49-F238E27FC236}">
              <a16:creationId xmlns:a16="http://schemas.microsoft.com/office/drawing/2014/main" id="{00000000-0008-0000-0200-00002D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2" name="TextBox 301">
          <a:extLst>
            <a:ext uri="{FF2B5EF4-FFF2-40B4-BE49-F238E27FC236}">
              <a16:creationId xmlns:a16="http://schemas.microsoft.com/office/drawing/2014/main" id="{00000000-0008-0000-0200-00002E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3" name="TextBox 302">
          <a:extLst>
            <a:ext uri="{FF2B5EF4-FFF2-40B4-BE49-F238E27FC236}">
              <a16:creationId xmlns:a16="http://schemas.microsoft.com/office/drawing/2014/main" id="{00000000-0008-0000-0200-00002F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4" name="TextBox 303">
          <a:extLst>
            <a:ext uri="{FF2B5EF4-FFF2-40B4-BE49-F238E27FC236}">
              <a16:creationId xmlns:a16="http://schemas.microsoft.com/office/drawing/2014/main" id="{00000000-0008-0000-0200-000030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5" name="TextBox 304">
          <a:extLst>
            <a:ext uri="{FF2B5EF4-FFF2-40B4-BE49-F238E27FC236}">
              <a16:creationId xmlns:a16="http://schemas.microsoft.com/office/drawing/2014/main" id="{00000000-0008-0000-0200-000031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6" name="TextBox 305">
          <a:extLst>
            <a:ext uri="{FF2B5EF4-FFF2-40B4-BE49-F238E27FC236}">
              <a16:creationId xmlns:a16="http://schemas.microsoft.com/office/drawing/2014/main" id="{00000000-0008-0000-0200-000032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7" name="TextBox 306">
          <a:extLst>
            <a:ext uri="{FF2B5EF4-FFF2-40B4-BE49-F238E27FC236}">
              <a16:creationId xmlns:a16="http://schemas.microsoft.com/office/drawing/2014/main" id="{00000000-0008-0000-0200-000033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8" name="TextBox 307">
          <a:extLst>
            <a:ext uri="{FF2B5EF4-FFF2-40B4-BE49-F238E27FC236}">
              <a16:creationId xmlns:a16="http://schemas.microsoft.com/office/drawing/2014/main" id="{00000000-0008-0000-0200-000034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09" name="TextBox 308">
          <a:extLst>
            <a:ext uri="{FF2B5EF4-FFF2-40B4-BE49-F238E27FC236}">
              <a16:creationId xmlns:a16="http://schemas.microsoft.com/office/drawing/2014/main" id="{00000000-0008-0000-0200-000035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0" name="TextBox 309">
          <a:extLst>
            <a:ext uri="{FF2B5EF4-FFF2-40B4-BE49-F238E27FC236}">
              <a16:creationId xmlns:a16="http://schemas.microsoft.com/office/drawing/2014/main" id="{00000000-0008-0000-0200-000036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1" name="TextBox 310">
          <a:extLst>
            <a:ext uri="{FF2B5EF4-FFF2-40B4-BE49-F238E27FC236}">
              <a16:creationId xmlns:a16="http://schemas.microsoft.com/office/drawing/2014/main" id="{00000000-0008-0000-0200-000037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2" name="TextBox 311">
          <a:extLst>
            <a:ext uri="{FF2B5EF4-FFF2-40B4-BE49-F238E27FC236}">
              <a16:creationId xmlns:a16="http://schemas.microsoft.com/office/drawing/2014/main" id="{00000000-0008-0000-0200-000038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3" name="TextBox 312">
          <a:extLst>
            <a:ext uri="{FF2B5EF4-FFF2-40B4-BE49-F238E27FC236}">
              <a16:creationId xmlns:a16="http://schemas.microsoft.com/office/drawing/2014/main" id="{00000000-0008-0000-0200-000039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4" name="TextBox 313">
          <a:extLst>
            <a:ext uri="{FF2B5EF4-FFF2-40B4-BE49-F238E27FC236}">
              <a16:creationId xmlns:a16="http://schemas.microsoft.com/office/drawing/2014/main" id="{00000000-0008-0000-0200-00003A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5" name="TextBox 314">
          <a:extLst>
            <a:ext uri="{FF2B5EF4-FFF2-40B4-BE49-F238E27FC236}">
              <a16:creationId xmlns:a16="http://schemas.microsoft.com/office/drawing/2014/main" id="{00000000-0008-0000-0200-00003B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6" name="TextBox 315">
          <a:extLst>
            <a:ext uri="{FF2B5EF4-FFF2-40B4-BE49-F238E27FC236}">
              <a16:creationId xmlns:a16="http://schemas.microsoft.com/office/drawing/2014/main" id="{00000000-0008-0000-0200-00003C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7" name="TextBox 316">
          <a:extLst>
            <a:ext uri="{FF2B5EF4-FFF2-40B4-BE49-F238E27FC236}">
              <a16:creationId xmlns:a16="http://schemas.microsoft.com/office/drawing/2014/main" id="{00000000-0008-0000-0200-00003D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8" name="TextBox 317">
          <a:extLst>
            <a:ext uri="{FF2B5EF4-FFF2-40B4-BE49-F238E27FC236}">
              <a16:creationId xmlns:a16="http://schemas.microsoft.com/office/drawing/2014/main" id="{00000000-0008-0000-0200-00003E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19" name="TextBox 318">
          <a:extLst>
            <a:ext uri="{FF2B5EF4-FFF2-40B4-BE49-F238E27FC236}">
              <a16:creationId xmlns:a16="http://schemas.microsoft.com/office/drawing/2014/main" id="{00000000-0008-0000-0200-00003F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0" name="TextBox 319">
          <a:extLst>
            <a:ext uri="{FF2B5EF4-FFF2-40B4-BE49-F238E27FC236}">
              <a16:creationId xmlns:a16="http://schemas.microsoft.com/office/drawing/2014/main" id="{00000000-0008-0000-0200-00004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1" name="TextBox 320">
          <a:extLst>
            <a:ext uri="{FF2B5EF4-FFF2-40B4-BE49-F238E27FC236}">
              <a16:creationId xmlns:a16="http://schemas.microsoft.com/office/drawing/2014/main" id="{00000000-0008-0000-0200-00004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2" name="TextBox 321">
          <a:extLst>
            <a:ext uri="{FF2B5EF4-FFF2-40B4-BE49-F238E27FC236}">
              <a16:creationId xmlns:a16="http://schemas.microsoft.com/office/drawing/2014/main" id="{00000000-0008-0000-0200-000042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3" name="TextBox 322">
          <a:extLst>
            <a:ext uri="{FF2B5EF4-FFF2-40B4-BE49-F238E27FC236}">
              <a16:creationId xmlns:a16="http://schemas.microsoft.com/office/drawing/2014/main" id="{00000000-0008-0000-0200-000043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4" name="TextBox 323">
          <a:extLst>
            <a:ext uri="{FF2B5EF4-FFF2-40B4-BE49-F238E27FC236}">
              <a16:creationId xmlns:a16="http://schemas.microsoft.com/office/drawing/2014/main" id="{00000000-0008-0000-0200-000044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5" name="TextBox 324">
          <a:extLst>
            <a:ext uri="{FF2B5EF4-FFF2-40B4-BE49-F238E27FC236}">
              <a16:creationId xmlns:a16="http://schemas.microsoft.com/office/drawing/2014/main" id="{00000000-0008-0000-0200-000045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6" name="TextBox 325">
          <a:extLst>
            <a:ext uri="{FF2B5EF4-FFF2-40B4-BE49-F238E27FC236}">
              <a16:creationId xmlns:a16="http://schemas.microsoft.com/office/drawing/2014/main" id="{00000000-0008-0000-0200-000046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7" name="TextBox 326">
          <a:extLst>
            <a:ext uri="{FF2B5EF4-FFF2-40B4-BE49-F238E27FC236}">
              <a16:creationId xmlns:a16="http://schemas.microsoft.com/office/drawing/2014/main" id="{00000000-0008-0000-0200-000047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8" name="TextBox 327">
          <a:extLst>
            <a:ext uri="{FF2B5EF4-FFF2-40B4-BE49-F238E27FC236}">
              <a16:creationId xmlns:a16="http://schemas.microsoft.com/office/drawing/2014/main" id="{00000000-0008-0000-0200-000048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29" name="TextBox 328">
          <a:extLst>
            <a:ext uri="{FF2B5EF4-FFF2-40B4-BE49-F238E27FC236}">
              <a16:creationId xmlns:a16="http://schemas.microsoft.com/office/drawing/2014/main" id="{00000000-0008-0000-0200-000049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30" name="TextBox 329">
          <a:extLst>
            <a:ext uri="{FF2B5EF4-FFF2-40B4-BE49-F238E27FC236}">
              <a16:creationId xmlns:a16="http://schemas.microsoft.com/office/drawing/2014/main" id="{00000000-0008-0000-0200-00004A010000}"/>
            </a:ext>
          </a:extLst>
        </xdr:cNvPr>
        <xdr:cNvSpPr txBox="1"/>
      </xdr:nvSpPr>
      <xdr:spPr>
        <a:xfrm>
          <a:off x="4400176"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31" name="TextBox 330">
          <a:extLst>
            <a:ext uri="{FF2B5EF4-FFF2-40B4-BE49-F238E27FC236}">
              <a16:creationId xmlns:a16="http://schemas.microsoft.com/office/drawing/2014/main" id="{00000000-0008-0000-0200-00004B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32" name="TextBox 331">
          <a:extLst>
            <a:ext uri="{FF2B5EF4-FFF2-40B4-BE49-F238E27FC236}">
              <a16:creationId xmlns:a16="http://schemas.microsoft.com/office/drawing/2014/main" id="{00000000-0008-0000-0200-00004C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33" name="TextBox 332">
          <a:extLst>
            <a:ext uri="{FF2B5EF4-FFF2-40B4-BE49-F238E27FC236}">
              <a16:creationId xmlns:a16="http://schemas.microsoft.com/office/drawing/2014/main" id="{00000000-0008-0000-0200-00004D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34" name="TextBox 333">
          <a:extLst>
            <a:ext uri="{FF2B5EF4-FFF2-40B4-BE49-F238E27FC236}">
              <a16:creationId xmlns:a16="http://schemas.microsoft.com/office/drawing/2014/main" id="{00000000-0008-0000-0200-00004E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35" name="TextBox 334">
          <a:extLst>
            <a:ext uri="{FF2B5EF4-FFF2-40B4-BE49-F238E27FC236}">
              <a16:creationId xmlns:a16="http://schemas.microsoft.com/office/drawing/2014/main" id="{00000000-0008-0000-0200-00004F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36" name="TextBox 335">
          <a:extLst>
            <a:ext uri="{FF2B5EF4-FFF2-40B4-BE49-F238E27FC236}">
              <a16:creationId xmlns:a16="http://schemas.microsoft.com/office/drawing/2014/main" id="{00000000-0008-0000-0200-000050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44</xdr:row>
      <xdr:rowOff>0</xdr:rowOff>
    </xdr:from>
    <xdr:ext cx="184731" cy="264560"/>
    <xdr:sp macro="" textlink="">
      <xdr:nvSpPr>
        <xdr:cNvPr id="337" name="TextBox 336">
          <a:extLst>
            <a:ext uri="{FF2B5EF4-FFF2-40B4-BE49-F238E27FC236}">
              <a16:creationId xmlns:a16="http://schemas.microsoft.com/office/drawing/2014/main" id="{00000000-0008-0000-0200-000051010000}"/>
            </a:ext>
          </a:extLst>
        </xdr:cNvPr>
        <xdr:cNvSpPr txBox="1"/>
      </xdr:nvSpPr>
      <xdr:spPr>
        <a:xfrm>
          <a:off x="5229412" y="9622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46</xdr:row>
      <xdr:rowOff>0</xdr:rowOff>
    </xdr:from>
    <xdr:ext cx="184731" cy="264560"/>
    <xdr:sp macro="" textlink="">
      <xdr:nvSpPr>
        <xdr:cNvPr id="2" name="TextBox 1">
          <a:extLst>
            <a:ext uri="{FF2B5EF4-FFF2-40B4-BE49-F238E27FC236}">
              <a16:creationId xmlns:a16="http://schemas.microsoft.com/office/drawing/2014/main" id="{CF81842B-7C96-4144-B412-C2811B8200DB}"/>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 name="TextBox 2">
          <a:extLst>
            <a:ext uri="{FF2B5EF4-FFF2-40B4-BE49-F238E27FC236}">
              <a16:creationId xmlns:a16="http://schemas.microsoft.com/office/drawing/2014/main" id="{1415F784-7B20-44C7-BA87-2D54F4DF6C35}"/>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 name="TextBox 3">
          <a:extLst>
            <a:ext uri="{FF2B5EF4-FFF2-40B4-BE49-F238E27FC236}">
              <a16:creationId xmlns:a16="http://schemas.microsoft.com/office/drawing/2014/main" id="{F9F102C6-DAE9-4265-AC4D-A857CADA51E1}"/>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 name="TextBox 4">
          <a:extLst>
            <a:ext uri="{FF2B5EF4-FFF2-40B4-BE49-F238E27FC236}">
              <a16:creationId xmlns:a16="http://schemas.microsoft.com/office/drawing/2014/main" id="{E96563D1-BC2C-4F22-A8DE-5848854BF8D5}"/>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 name="TextBox 5">
          <a:extLst>
            <a:ext uri="{FF2B5EF4-FFF2-40B4-BE49-F238E27FC236}">
              <a16:creationId xmlns:a16="http://schemas.microsoft.com/office/drawing/2014/main" id="{5F0D92CB-4938-418F-924D-288F63B0E52A}"/>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 name="TextBox 6">
          <a:extLst>
            <a:ext uri="{FF2B5EF4-FFF2-40B4-BE49-F238E27FC236}">
              <a16:creationId xmlns:a16="http://schemas.microsoft.com/office/drawing/2014/main" id="{43831830-2273-40FA-AC86-BA6C123ED754}"/>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 name="TextBox 7">
          <a:extLst>
            <a:ext uri="{FF2B5EF4-FFF2-40B4-BE49-F238E27FC236}">
              <a16:creationId xmlns:a16="http://schemas.microsoft.com/office/drawing/2014/main" id="{4FAC1FB8-5FF6-4E5A-9A4C-EA0F01F296CE}"/>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 name="TextBox 8">
          <a:extLst>
            <a:ext uri="{FF2B5EF4-FFF2-40B4-BE49-F238E27FC236}">
              <a16:creationId xmlns:a16="http://schemas.microsoft.com/office/drawing/2014/main" id="{BDDB15D4-4AEF-48CE-AD4D-D068CF4EFC6D}"/>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 name="TextBox 9">
          <a:extLst>
            <a:ext uri="{FF2B5EF4-FFF2-40B4-BE49-F238E27FC236}">
              <a16:creationId xmlns:a16="http://schemas.microsoft.com/office/drawing/2014/main" id="{2CFBF4DC-2DE4-4EC0-AC79-31537339CD74}"/>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1" name="TextBox 10">
          <a:extLst>
            <a:ext uri="{FF2B5EF4-FFF2-40B4-BE49-F238E27FC236}">
              <a16:creationId xmlns:a16="http://schemas.microsoft.com/office/drawing/2014/main" id="{46FF23F8-178A-4DAC-98DA-6FA989D86FBB}"/>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2" name="TextBox 11">
          <a:extLst>
            <a:ext uri="{FF2B5EF4-FFF2-40B4-BE49-F238E27FC236}">
              <a16:creationId xmlns:a16="http://schemas.microsoft.com/office/drawing/2014/main" id="{0ABA0B3E-84C5-45F2-B391-BB3051BA3015}"/>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3" name="TextBox 12">
          <a:extLst>
            <a:ext uri="{FF2B5EF4-FFF2-40B4-BE49-F238E27FC236}">
              <a16:creationId xmlns:a16="http://schemas.microsoft.com/office/drawing/2014/main" id="{22355ACD-549F-402B-9047-0D118C66D14B}"/>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4" name="TextBox 13">
          <a:extLst>
            <a:ext uri="{FF2B5EF4-FFF2-40B4-BE49-F238E27FC236}">
              <a16:creationId xmlns:a16="http://schemas.microsoft.com/office/drawing/2014/main" id="{B3974CC5-7640-4608-B0AC-B3197FA6AF95}"/>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5" name="TextBox 14">
          <a:extLst>
            <a:ext uri="{FF2B5EF4-FFF2-40B4-BE49-F238E27FC236}">
              <a16:creationId xmlns:a16="http://schemas.microsoft.com/office/drawing/2014/main" id="{204FC68B-BEF7-4405-9A65-AA402DF502A7}"/>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6" name="TextBox 15">
          <a:extLst>
            <a:ext uri="{FF2B5EF4-FFF2-40B4-BE49-F238E27FC236}">
              <a16:creationId xmlns:a16="http://schemas.microsoft.com/office/drawing/2014/main" id="{70F478DA-A34E-444A-AC2F-CE3AFC8DF45E}"/>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7" name="TextBox 16">
          <a:extLst>
            <a:ext uri="{FF2B5EF4-FFF2-40B4-BE49-F238E27FC236}">
              <a16:creationId xmlns:a16="http://schemas.microsoft.com/office/drawing/2014/main" id="{5EE15363-993D-4C81-A545-940DD8BD377C}"/>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8" name="TextBox 17">
          <a:extLst>
            <a:ext uri="{FF2B5EF4-FFF2-40B4-BE49-F238E27FC236}">
              <a16:creationId xmlns:a16="http://schemas.microsoft.com/office/drawing/2014/main" id="{52821126-E457-4E58-A1B0-B3A9657154ED}"/>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9" name="TextBox 18">
          <a:extLst>
            <a:ext uri="{FF2B5EF4-FFF2-40B4-BE49-F238E27FC236}">
              <a16:creationId xmlns:a16="http://schemas.microsoft.com/office/drawing/2014/main" id="{E7641537-5C19-4CC1-BDD7-B6F99C664C3E}"/>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0" name="TextBox 19">
          <a:extLst>
            <a:ext uri="{FF2B5EF4-FFF2-40B4-BE49-F238E27FC236}">
              <a16:creationId xmlns:a16="http://schemas.microsoft.com/office/drawing/2014/main" id="{F80DB6AC-0CBD-4A1D-8CA7-3D0CE924EC00}"/>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1" name="TextBox 20">
          <a:extLst>
            <a:ext uri="{FF2B5EF4-FFF2-40B4-BE49-F238E27FC236}">
              <a16:creationId xmlns:a16="http://schemas.microsoft.com/office/drawing/2014/main" id="{586B91BD-B73A-4EE7-8E83-1E5DB2E8BD69}"/>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2" name="TextBox 21">
          <a:extLst>
            <a:ext uri="{FF2B5EF4-FFF2-40B4-BE49-F238E27FC236}">
              <a16:creationId xmlns:a16="http://schemas.microsoft.com/office/drawing/2014/main" id="{0AB501AF-FD44-4DE2-9BD4-8FF3B7FEC876}"/>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3" name="TextBox 22">
          <a:extLst>
            <a:ext uri="{FF2B5EF4-FFF2-40B4-BE49-F238E27FC236}">
              <a16:creationId xmlns:a16="http://schemas.microsoft.com/office/drawing/2014/main" id="{C6C87236-9573-449F-A8F8-347347A70E09}"/>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4" name="TextBox 23">
          <a:extLst>
            <a:ext uri="{FF2B5EF4-FFF2-40B4-BE49-F238E27FC236}">
              <a16:creationId xmlns:a16="http://schemas.microsoft.com/office/drawing/2014/main" id="{10A4284B-733E-4160-B98D-DD0E52174E20}"/>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5" name="TextBox 24">
          <a:extLst>
            <a:ext uri="{FF2B5EF4-FFF2-40B4-BE49-F238E27FC236}">
              <a16:creationId xmlns:a16="http://schemas.microsoft.com/office/drawing/2014/main" id="{4563983A-A939-4B48-B1F7-DA791BDE3979}"/>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6" name="TextBox 25">
          <a:extLst>
            <a:ext uri="{FF2B5EF4-FFF2-40B4-BE49-F238E27FC236}">
              <a16:creationId xmlns:a16="http://schemas.microsoft.com/office/drawing/2014/main" id="{FF74BDDC-661B-4729-A1C6-9C54E48B383B}"/>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7" name="TextBox 26">
          <a:extLst>
            <a:ext uri="{FF2B5EF4-FFF2-40B4-BE49-F238E27FC236}">
              <a16:creationId xmlns:a16="http://schemas.microsoft.com/office/drawing/2014/main" id="{0B969C80-65C2-4FF6-BF2C-D5697CE6611C}"/>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8" name="TextBox 27">
          <a:extLst>
            <a:ext uri="{FF2B5EF4-FFF2-40B4-BE49-F238E27FC236}">
              <a16:creationId xmlns:a16="http://schemas.microsoft.com/office/drawing/2014/main" id="{C82C1C88-FEE0-4D30-B743-469C559B8438}"/>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29" name="TextBox 28">
          <a:extLst>
            <a:ext uri="{FF2B5EF4-FFF2-40B4-BE49-F238E27FC236}">
              <a16:creationId xmlns:a16="http://schemas.microsoft.com/office/drawing/2014/main" id="{E800E764-6A9A-4D7A-9DB2-DE102C7A6262}"/>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0" name="TextBox 29">
          <a:extLst>
            <a:ext uri="{FF2B5EF4-FFF2-40B4-BE49-F238E27FC236}">
              <a16:creationId xmlns:a16="http://schemas.microsoft.com/office/drawing/2014/main" id="{EFB64ABD-4527-4899-9668-629F8E04B40C}"/>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1" name="TextBox 30">
          <a:extLst>
            <a:ext uri="{FF2B5EF4-FFF2-40B4-BE49-F238E27FC236}">
              <a16:creationId xmlns:a16="http://schemas.microsoft.com/office/drawing/2014/main" id="{EA1CAB57-D0E6-49D8-8D9A-2E403FF2E6D8}"/>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2" name="TextBox 31">
          <a:extLst>
            <a:ext uri="{FF2B5EF4-FFF2-40B4-BE49-F238E27FC236}">
              <a16:creationId xmlns:a16="http://schemas.microsoft.com/office/drawing/2014/main" id="{DA923A18-F9FC-4F54-BD71-DB45D32E53F6}"/>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3" name="TextBox 32">
          <a:extLst>
            <a:ext uri="{FF2B5EF4-FFF2-40B4-BE49-F238E27FC236}">
              <a16:creationId xmlns:a16="http://schemas.microsoft.com/office/drawing/2014/main" id="{4F64B3EF-5DEF-4AFD-9229-1EB6CD14A69B}"/>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4" name="TextBox 33">
          <a:extLst>
            <a:ext uri="{FF2B5EF4-FFF2-40B4-BE49-F238E27FC236}">
              <a16:creationId xmlns:a16="http://schemas.microsoft.com/office/drawing/2014/main" id="{A7495FFB-7A5A-4090-A3FD-2B4192D2ADA9}"/>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5" name="TextBox 34">
          <a:extLst>
            <a:ext uri="{FF2B5EF4-FFF2-40B4-BE49-F238E27FC236}">
              <a16:creationId xmlns:a16="http://schemas.microsoft.com/office/drawing/2014/main" id="{EEB2575A-75D8-48BE-B279-7207B73B0E50}"/>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6" name="TextBox 35">
          <a:extLst>
            <a:ext uri="{FF2B5EF4-FFF2-40B4-BE49-F238E27FC236}">
              <a16:creationId xmlns:a16="http://schemas.microsoft.com/office/drawing/2014/main" id="{90DE68F9-7641-4C9C-979D-8DD76AB34B7F}"/>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7" name="TextBox 36">
          <a:extLst>
            <a:ext uri="{FF2B5EF4-FFF2-40B4-BE49-F238E27FC236}">
              <a16:creationId xmlns:a16="http://schemas.microsoft.com/office/drawing/2014/main" id="{CE94EDF8-611F-4D17-A59D-38DEB9410624}"/>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8" name="TextBox 37">
          <a:extLst>
            <a:ext uri="{FF2B5EF4-FFF2-40B4-BE49-F238E27FC236}">
              <a16:creationId xmlns:a16="http://schemas.microsoft.com/office/drawing/2014/main" id="{11E21AB3-940C-4B02-88D8-A4B1CF501894}"/>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39" name="TextBox 38">
          <a:extLst>
            <a:ext uri="{FF2B5EF4-FFF2-40B4-BE49-F238E27FC236}">
              <a16:creationId xmlns:a16="http://schemas.microsoft.com/office/drawing/2014/main" id="{9454166A-728F-4895-BD31-A6E2B5EDD3FD}"/>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0" name="TextBox 39">
          <a:extLst>
            <a:ext uri="{FF2B5EF4-FFF2-40B4-BE49-F238E27FC236}">
              <a16:creationId xmlns:a16="http://schemas.microsoft.com/office/drawing/2014/main" id="{0FD1C265-C46E-4B4A-AD25-0374E01AFBEA}"/>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1" name="TextBox 40">
          <a:extLst>
            <a:ext uri="{FF2B5EF4-FFF2-40B4-BE49-F238E27FC236}">
              <a16:creationId xmlns:a16="http://schemas.microsoft.com/office/drawing/2014/main" id="{6C99E21F-A797-4FE5-8B06-E0D0415D8650}"/>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2" name="TextBox 41">
          <a:extLst>
            <a:ext uri="{FF2B5EF4-FFF2-40B4-BE49-F238E27FC236}">
              <a16:creationId xmlns:a16="http://schemas.microsoft.com/office/drawing/2014/main" id="{6991B927-8250-4AB3-BF23-9B4BAF243793}"/>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3" name="TextBox 42">
          <a:extLst>
            <a:ext uri="{FF2B5EF4-FFF2-40B4-BE49-F238E27FC236}">
              <a16:creationId xmlns:a16="http://schemas.microsoft.com/office/drawing/2014/main" id="{81BBFFF8-1A4F-4A6A-B164-2B4A47D476DA}"/>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4" name="TextBox 43">
          <a:extLst>
            <a:ext uri="{FF2B5EF4-FFF2-40B4-BE49-F238E27FC236}">
              <a16:creationId xmlns:a16="http://schemas.microsoft.com/office/drawing/2014/main" id="{BAE213AC-D662-47DE-AA1D-293940C41194}"/>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5" name="TextBox 44">
          <a:extLst>
            <a:ext uri="{FF2B5EF4-FFF2-40B4-BE49-F238E27FC236}">
              <a16:creationId xmlns:a16="http://schemas.microsoft.com/office/drawing/2014/main" id="{288695E9-7734-4B4E-A545-1D3BD321B121}"/>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6" name="TextBox 45">
          <a:extLst>
            <a:ext uri="{FF2B5EF4-FFF2-40B4-BE49-F238E27FC236}">
              <a16:creationId xmlns:a16="http://schemas.microsoft.com/office/drawing/2014/main" id="{AE0420F2-7E24-4EBF-9047-887ACA7D0806}"/>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7" name="TextBox 46">
          <a:extLst>
            <a:ext uri="{FF2B5EF4-FFF2-40B4-BE49-F238E27FC236}">
              <a16:creationId xmlns:a16="http://schemas.microsoft.com/office/drawing/2014/main" id="{32C4DEA9-3C30-4B9E-93CA-B8BFCDCAC59C}"/>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8" name="TextBox 47">
          <a:extLst>
            <a:ext uri="{FF2B5EF4-FFF2-40B4-BE49-F238E27FC236}">
              <a16:creationId xmlns:a16="http://schemas.microsoft.com/office/drawing/2014/main" id="{89382B7F-542A-4946-8EE5-01C57FF55276}"/>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49" name="TextBox 48">
          <a:extLst>
            <a:ext uri="{FF2B5EF4-FFF2-40B4-BE49-F238E27FC236}">
              <a16:creationId xmlns:a16="http://schemas.microsoft.com/office/drawing/2014/main" id="{BDF67691-5340-4FE0-B094-07694BD166A0}"/>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0" name="TextBox 49">
          <a:extLst>
            <a:ext uri="{FF2B5EF4-FFF2-40B4-BE49-F238E27FC236}">
              <a16:creationId xmlns:a16="http://schemas.microsoft.com/office/drawing/2014/main" id="{13A0DD13-A040-4242-A7AD-AC556A4E799F}"/>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1" name="TextBox 50">
          <a:extLst>
            <a:ext uri="{FF2B5EF4-FFF2-40B4-BE49-F238E27FC236}">
              <a16:creationId xmlns:a16="http://schemas.microsoft.com/office/drawing/2014/main" id="{BEA74BB8-491D-4A22-A25F-E7E115CA28DD}"/>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2" name="TextBox 51">
          <a:extLst>
            <a:ext uri="{FF2B5EF4-FFF2-40B4-BE49-F238E27FC236}">
              <a16:creationId xmlns:a16="http://schemas.microsoft.com/office/drawing/2014/main" id="{5F2DF687-C6EC-4EA4-AFDB-7AB7AAAA31B1}"/>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3" name="TextBox 52">
          <a:extLst>
            <a:ext uri="{FF2B5EF4-FFF2-40B4-BE49-F238E27FC236}">
              <a16:creationId xmlns:a16="http://schemas.microsoft.com/office/drawing/2014/main" id="{6BE86E47-1BA6-46DB-9263-31CCA42278B8}"/>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4" name="TextBox 53">
          <a:extLst>
            <a:ext uri="{FF2B5EF4-FFF2-40B4-BE49-F238E27FC236}">
              <a16:creationId xmlns:a16="http://schemas.microsoft.com/office/drawing/2014/main" id="{FFDDDADA-5176-4DA8-927D-31A2399D9A72}"/>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5" name="TextBox 54">
          <a:extLst>
            <a:ext uri="{FF2B5EF4-FFF2-40B4-BE49-F238E27FC236}">
              <a16:creationId xmlns:a16="http://schemas.microsoft.com/office/drawing/2014/main" id="{E8CD43C2-00DE-4E03-AE23-EEC9B63F3DFC}"/>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6" name="TextBox 55">
          <a:extLst>
            <a:ext uri="{FF2B5EF4-FFF2-40B4-BE49-F238E27FC236}">
              <a16:creationId xmlns:a16="http://schemas.microsoft.com/office/drawing/2014/main" id="{36302584-0656-4DEE-8100-21BFC4CD04B7}"/>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7" name="TextBox 56">
          <a:extLst>
            <a:ext uri="{FF2B5EF4-FFF2-40B4-BE49-F238E27FC236}">
              <a16:creationId xmlns:a16="http://schemas.microsoft.com/office/drawing/2014/main" id="{A13CC000-4720-4FD4-B3DD-C909EF657D75}"/>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8" name="TextBox 57">
          <a:extLst>
            <a:ext uri="{FF2B5EF4-FFF2-40B4-BE49-F238E27FC236}">
              <a16:creationId xmlns:a16="http://schemas.microsoft.com/office/drawing/2014/main" id="{D911DDC3-7460-4BBB-AA40-0CFA15FF74D7}"/>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59" name="TextBox 58">
          <a:extLst>
            <a:ext uri="{FF2B5EF4-FFF2-40B4-BE49-F238E27FC236}">
              <a16:creationId xmlns:a16="http://schemas.microsoft.com/office/drawing/2014/main" id="{4E8963D2-01B7-4074-8428-B40B9FD569D6}"/>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0" name="TextBox 59">
          <a:extLst>
            <a:ext uri="{FF2B5EF4-FFF2-40B4-BE49-F238E27FC236}">
              <a16:creationId xmlns:a16="http://schemas.microsoft.com/office/drawing/2014/main" id="{3939408A-FAA6-4992-BC4F-5DE893B57CE1}"/>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1" name="TextBox 60">
          <a:extLst>
            <a:ext uri="{FF2B5EF4-FFF2-40B4-BE49-F238E27FC236}">
              <a16:creationId xmlns:a16="http://schemas.microsoft.com/office/drawing/2014/main" id="{6979A8E8-4990-4F8D-BFEA-5B5866954AA8}"/>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2" name="TextBox 61">
          <a:extLst>
            <a:ext uri="{FF2B5EF4-FFF2-40B4-BE49-F238E27FC236}">
              <a16:creationId xmlns:a16="http://schemas.microsoft.com/office/drawing/2014/main" id="{08E5622B-8719-4626-A829-6CF9682B2A74}"/>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3" name="TextBox 62">
          <a:extLst>
            <a:ext uri="{FF2B5EF4-FFF2-40B4-BE49-F238E27FC236}">
              <a16:creationId xmlns:a16="http://schemas.microsoft.com/office/drawing/2014/main" id="{19E1E96B-0369-4F91-A2C7-0267FD27DBE4}"/>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4" name="TextBox 63">
          <a:extLst>
            <a:ext uri="{FF2B5EF4-FFF2-40B4-BE49-F238E27FC236}">
              <a16:creationId xmlns:a16="http://schemas.microsoft.com/office/drawing/2014/main" id="{7A82A84D-74C8-4562-AC4D-5C073955A5B1}"/>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5" name="TextBox 64">
          <a:extLst>
            <a:ext uri="{FF2B5EF4-FFF2-40B4-BE49-F238E27FC236}">
              <a16:creationId xmlns:a16="http://schemas.microsoft.com/office/drawing/2014/main" id="{57FF925A-33E0-4C1C-8E12-2E85E00F6D5A}"/>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6" name="TextBox 65">
          <a:extLst>
            <a:ext uri="{FF2B5EF4-FFF2-40B4-BE49-F238E27FC236}">
              <a16:creationId xmlns:a16="http://schemas.microsoft.com/office/drawing/2014/main" id="{11BDCA3F-647F-4BB3-91CC-9CC42C37E7F5}"/>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7" name="TextBox 66">
          <a:extLst>
            <a:ext uri="{FF2B5EF4-FFF2-40B4-BE49-F238E27FC236}">
              <a16:creationId xmlns:a16="http://schemas.microsoft.com/office/drawing/2014/main" id="{9EA6DA55-CAC0-401E-B6BB-88752EE31878}"/>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8" name="TextBox 67">
          <a:extLst>
            <a:ext uri="{FF2B5EF4-FFF2-40B4-BE49-F238E27FC236}">
              <a16:creationId xmlns:a16="http://schemas.microsoft.com/office/drawing/2014/main" id="{3790759E-446C-48A6-8F59-3276E2423C56}"/>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69" name="TextBox 68">
          <a:extLst>
            <a:ext uri="{FF2B5EF4-FFF2-40B4-BE49-F238E27FC236}">
              <a16:creationId xmlns:a16="http://schemas.microsoft.com/office/drawing/2014/main" id="{C57307B6-7197-42CA-80EB-2CF31357844F}"/>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0" name="TextBox 69">
          <a:extLst>
            <a:ext uri="{FF2B5EF4-FFF2-40B4-BE49-F238E27FC236}">
              <a16:creationId xmlns:a16="http://schemas.microsoft.com/office/drawing/2014/main" id="{96017601-7E25-4299-A1E0-2037DD0C117C}"/>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1" name="TextBox 70">
          <a:extLst>
            <a:ext uri="{FF2B5EF4-FFF2-40B4-BE49-F238E27FC236}">
              <a16:creationId xmlns:a16="http://schemas.microsoft.com/office/drawing/2014/main" id="{EF93E4B1-13CF-4F66-843D-D6883A3670EC}"/>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2" name="TextBox 71">
          <a:extLst>
            <a:ext uri="{FF2B5EF4-FFF2-40B4-BE49-F238E27FC236}">
              <a16:creationId xmlns:a16="http://schemas.microsoft.com/office/drawing/2014/main" id="{317B4623-F4CA-48DA-96B9-B8219DFC7C94}"/>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3" name="TextBox 72">
          <a:extLst>
            <a:ext uri="{FF2B5EF4-FFF2-40B4-BE49-F238E27FC236}">
              <a16:creationId xmlns:a16="http://schemas.microsoft.com/office/drawing/2014/main" id="{82BFE4EE-EF0F-46B6-ADF7-49924C987072}"/>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4" name="TextBox 73">
          <a:extLst>
            <a:ext uri="{FF2B5EF4-FFF2-40B4-BE49-F238E27FC236}">
              <a16:creationId xmlns:a16="http://schemas.microsoft.com/office/drawing/2014/main" id="{AD70E5B7-2F56-443E-8B2C-04CEF2922524}"/>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5" name="TextBox 74">
          <a:extLst>
            <a:ext uri="{FF2B5EF4-FFF2-40B4-BE49-F238E27FC236}">
              <a16:creationId xmlns:a16="http://schemas.microsoft.com/office/drawing/2014/main" id="{D8B8D043-2AE0-48B0-9FEC-275F37F3ED42}"/>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6" name="TextBox 75">
          <a:extLst>
            <a:ext uri="{FF2B5EF4-FFF2-40B4-BE49-F238E27FC236}">
              <a16:creationId xmlns:a16="http://schemas.microsoft.com/office/drawing/2014/main" id="{EDCB1E53-8F3E-489C-9F1E-848E00799DF7}"/>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7" name="TextBox 76">
          <a:extLst>
            <a:ext uri="{FF2B5EF4-FFF2-40B4-BE49-F238E27FC236}">
              <a16:creationId xmlns:a16="http://schemas.microsoft.com/office/drawing/2014/main" id="{94F32289-8876-4C04-B317-E3ECA94F5300}"/>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8" name="TextBox 77">
          <a:extLst>
            <a:ext uri="{FF2B5EF4-FFF2-40B4-BE49-F238E27FC236}">
              <a16:creationId xmlns:a16="http://schemas.microsoft.com/office/drawing/2014/main" id="{2B81BA3F-60CB-4731-8E55-757E53682E22}"/>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79" name="TextBox 78">
          <a:extLst>
            <a:ext uri="{FF2B5EF4-FFF2-40B4-BE49-F238E27FC236}">
              <a16:creationId xmlns:a16="http://schemas.microsoft.com/office/drawing/2014/main" id="{0F0BF54F-33DC-4054-91C4-6A75D1856422}"/>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0" name="TextBox 79">
          <a:extLst>
            <a:ext uri="{FF2B5EF4-FFF2-40B4-BE49-F238E27FC236}">
              <a16:creationId xmlns:a16="http://schemas.microsoft.com/office/drawing/2014/main" id="{95023CF2-7624-4702-AF96-CF787A58661D}"/>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1" name="TextBox 80">
          <a:extLst>
            <a:ext uri="{FF2B5EF4-FFF2-40B4-BE49-F238E27FC236}">
              <a16:creationId xmlns:a16="http://schemas.microsoft.com/office/drawing/2014/main" id="{CC01DA92-FAED-4063-AB90-AE96D89C7C56}"/>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2" name="TextBox 81">
          <a:extLst>
            <a:ext uri="{FF2B5EF4-FFF2-40B4-BE49-F238E27FC236}">
              <a16:creationId xmlns:a16="http://schemas.microsoft.com/office/drawing/2014/main" id="{D7834863-B296-403B-809C-E2A4F047B6B8}"/>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3" name="TextBox 82">
          <a:extLst>
            <a:ext uri="{FF2B5EF4-FFF2-40B4-BE49-F238E27FC236}">
              <a16:creationId xmlns:a16="http://schemas.microsoft.com/office/drawing/2014/main" id="{ADF27617-F826-4222-827D-0CC33EA506B9}"/>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4" name="TextBox 83">
          <a:extLst>
            <a:ext uri="{FF2B5EF4-FFF2-40B4-BE49-F238E27FC236}">
              <a16:creationId xmlns:a16="http://schemas.microsoft.com/office/drawing/2014/main" id="{058E051A-A71B-4FE8-BED6-A2E5AA131CAD}"/>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5" name="TextBox 84">
          <a:extLst>
            <a:ext uri="{FF2B5EF4-FFF2-40B4-BE49-F238E27FC236}">
              <a16:creationId xmlns:a16="http://schemas.microsoft.com/office/drawing/2014/main" id="{99FD010D-D4E0-4A16-844B-D7BCA58C4F2C}"/>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6" name="TextBox 85">
          <a:extLst>
            <a:ext uri="{FF2B5EF4-FFF2-40B4-BE49-F238E27FC236}">
              <a16:creationId xmlns:a16="http://schemas.microsoft.com/office/drawing/2014/main" id="{B5DFD434-C9AF-4D3C-81D4-E4CE10834F9B}"/>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7" name="TextBox 86">
          <a:extLst>
            <a:ext uri="{FF2B5EF4-FFF2-40B4-BE49-F238E27FC236}">
              <a16:creationId xmlns:a16="http://schemas.microsoft.com/office/drawing/2014/main" id="{E09F02B3-E962-4F40-BFB6-F3BCF3A850E8}"/>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8" name="TextBox 87">
          <a:extLst>
            <a:ext uri="{FF2B5EF4-FFF2-40B4-BE49-F238E27FC236}">
              <a16:creationId xmlns:a16="http://schemas.microsoft.com/office/drawing/2014/main" id="{C1B53457-6FA1-4A86-901F-94517AD2654B}"/>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89" name="TextBox 88">
          <a:extLst>
            <a:ext uri="{FF2B5EF4-FFF2-40B4-BE49-F238E27FC236}">
              <a16:creationId xmlns:a16="http://schemas.microsoft.com/office/drawing/2014/main" id="{232CA34D-DE6E-4418-8C5B-56FC025C230B}"/>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0" name="TextBox 89">
          <a:extLst>
            <a:ext uri="{FF2B5EF4-FFF2-40B4-BE49-F238E27FC236}">
              <a16:creationId xmlns:a16="http://schemas.microsoft.com/office/drawing/2014/main" id="{ECEB0B24-37D1-4015-9078-D26C388564A0}"/>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1" name="TextBox 90">
          <a:extLst>
            <a:ext uri="{FF2B5EF4-FFF2-40B4-BE49-F238E27FC236}">
              <a16:creationId xmlns:a16="http://schemas.microsoft.com/office/drawing/2014/main" id="{1F3F5BF5-E549-4CDE-BE62-20E5DC20A709}"/>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2" name="TextBox 91">
          <a:extLst>
            <a:ext uri="{FF2B5EF4-FFF2-40B4-BE49-F238E27FC236}">
              <a16:creationId xmlns:a16="http://schemas.microsoft.com/office/drawing/2014/main" id="{C5D0D20E-753F-41D6-B33F-0BD12253B049}"/>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3" name="TextBox 92">
          <a:extLst>
            <a:ext uri="{FF2B5EF4-FFF2-40B4-BE49-F238E27FC236}">
              <a16:creationId xmlns:a16="http://schemas.microsoft.com/office/drawing/2014/main" id="{CBC044B4-BAA2-41EA-961A-708D18A41541}"/>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4" name="TextBox 93">
          <a:extLst>
            <a:ext uri="{FF2B5EF4-FFF2-40B4-BE49-F238E27FC236}">
              <a16:creationId xmlns:a16="http://schemas.microsoft.com/office/drawing/2014/main" id="{7829C2C2-5F2F-4623-8640-B08FDE818004}"/>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5" name="TextBox 94">
          <a:extLst>
            <a:ext uri="{FF2B5EF4-FFF2-40B4-BE49-F238E27FC236}">
              <a16:creationId xmlns:a16="http://schemas.microsoft.com/office/drawing/2014/main" id="{2A79A091-4B2E-4B33-9BF2-BDBFF0AC213C}"/>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6" name="TextBox 95">
          <a:extLst>
            <a:ext uri="{FF2B5EF4-FFF2-40B4-BE49-F238E27FC236}">
              <a16:creationId xmlns:a16="http://schemas.microsoft.com/office/drawing/2014/main" id="{ED552D4E-662B-4F93-9D1E-B54BF368C774}"/>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7" name="TextBox 96">
          <a:extLst>
            <a:ext uri="{FF2B5EF4-FFF2-40B4-BE49-F238E27FC236}">
              <a16:creationId xmlns:a16="http://schemas.microsoft.com/office/drawing/2014/main" id="{EDF659AD-155D-47F9-9F1C-5D0BC87E3770}"/>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8" name="TextBox 97">
          <a:extLst>
            <a:ext uri="{FF2B5EF4-FFF2-40B4-BE49-F238E27FC236}">
              <a16:creationId xmlns:a16="http://schemas.microsoft.com/office/drawing/2014/main" id="{E5B2A1BE-0228-4542-A1A0-314368532E56}"/>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99" name="TextBox 98">
          <a:extLst>
            <a:ext uri="{FF2B5EF4-FFF2-40B4-BE49-F238E27FC236}">
              <a16:creationId xmlns:a16="http://schemas.microsoft.com/office/drawing/2014/main" id="{B346373C-5205-4103-9B7D-D1EC2A0EACF7}"/>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0" name="TextBox 99">
          <a:extLst>
            <a:ext uri="{FF2B5EF4-FFF2-40B4-BE49-F238E27FC236}">
              <a16:creationId xmlns:a16="http://schemas.microsoft.com/office/drawing/2014/main" id="{8D710C74-3C37-4B49-97F1-27C41474647F}"/>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1" name="TextBox 100">
          <a:extLst>
            <a:ext uri="{FF2B5EF4-FFF2-40B4-BE49-F238E27FC236}">
              <a16:creationId xmlns:a16="http://schemas.microsoft.com/office/drawing/2014/main" id="{564C7284-AEE4-4DD9-AB6F-95077A88890A}"/>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2" name="TextBox 101">
          <a:extLst>
            <a:ext uri="{FF2B5EF4-FFF2-40B4-BE49-F238E27FC236}">
              <a16:creationId xmlns:a16="http://schemas.microsoft.com/office/drawing/2014/main" id="{8088541B-C9BD-4BCD-8BF9-08AF144F829C}"/>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3" name="TextBox 102">
          <a:extLst>
            <a:ext uri="{FF2B5EF4-FFF2-40B4-BE49-F238E27FC236}">
              <a16:creationId xmlns:a16="http://schemas.microsoft.com/office/drawing/2014/main" id="{A9DF8C5B-34E8-4C9B-B53B-8D6F86ECFC68}"/>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4" name="TextBox 103">
          <a:extLst>
            <a:ext uri="{FF2B5EF4-FFF2-40B4-BE49-F238E27FC236}">
              <a16:creationId xmlns:a16="http://schemas.microsoft.com/office/drawing/2014/main" id="{F7CA199C-865F-49D1-A65C-DC64BCFAC1EF}"/>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5" name="TextBox 104">
          <a:extLst>
            <a:ext uri="{FF2B5EF4-FFF2-40B4-BE49-F238E27FC236}">
              <a16:creationId xmlns:a16="http://schemas.microsoft.com/office/drawing/2014/main" id="{30B671C6-BD5F-46C5-AB20-FFE3972B7B9F}"/>
            </a:ext>
          </a:extLst>
        </xdr:cNvPr>
        <xdr:cNvSpPr txBox="1"/>
      </xdr:nvSpPr>
      <xdr:spPr>
        <a:xfrm>
          <a:off x="821055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6" name="TextBox 105">
          <a:extLst>
            <a:ext uri="{FF2B5EF4-FFF2-40B4-BE49-F238E27FC236}">
              <a16:creationId xmlns:a16="http://schemas.microsoft.com/office/drawing/2014/main" id="{97941629-07DE-4C50-87FB-69B71FF01B08}"/>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7" name="TextBox 106">
          <a:extLst>
            <a:ext uri="{FF2B5EF4-FFF2-40B4-BE49-F238E27FC236}">
              <a16:creationId xmlns:a16="http://schemas.microsoft.com/office/drawing/2014/main" id="{DEEF9CC1-E478-46C4-9C9C-C4428FBB14CE}"/>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8" name="TextBox 107">
          <a:extLst>
            <a:ext uri="{FF2B5EF4-FFF2-40B4-BE49-F238E27FC236}">
              <a16:creationId xmlns:a16="http://schemas.microsoft.com/office/drawing/2014/main" id="{626EE4A4-7550-4B60-B4B6-7D7A5FFC9556}"/>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09" name="TextBox 108">
          <a:extLst>
            <a:ext uri="{FF2B5EF4-FFF2-40B4-BE49-F238E27FC236}">
              <a16:creationId xmlns:a16="http://schemas.microsoft.com/office/drawing/2014/main" id="{06F11A44-82E3-4045-BF94-FA125262F659}"/>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10" name="TextBox 109">
          <a:extLst>
            <a:ext uri="{FF2B5EF4-FFF2-40B4-BE49-F238E27FC236}">
              <a16:creationId xmlns:a16="http://schemas.microsoft.com/office/drawing/2014/main" id="{DE193217-D854-4198-B899-0F3E12997400}"/>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11" name="TextBox 110">
          <a:extLst>
            <a:ext uri="{FF2B5EF4-FFF2-40B4-BE49-F238E27FC236}">
              <a16:creationId xmlns:a16="http://schemas.microsoft.com/office/drawing/2014/main" id="{DBAB1D5E-452E-4CCD-80B5-A87A0C1D3924}"/>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46</xdr:row>
      <xdr:rowOff>0</xdr:rowOff>
    </xdr:from>
    <xdr:ext cx="184731" cy="264560"/>
    <xdr:sp macro="" textlink="">
      <xdr:nvSpPr>
        <xdr:cNvPr id="112" name="TextBox 111">
          <a:extLst>
            <a:ext uri="{FF2B5EF4-FFF2-40B4-BE49-F238E27FC236}">
              <a16:creationId xmlns:a16="http://schemas.microsoft.com/office/drawing/2014/main" id="{DD093420-D729-426C-AD1E-4646919B474F}"/>
            </a:ext>
          </a:extLst>
        </xdr:cNvPr>
        <xdr:cNvSpPr txBox="1"/>
      </xdr:nvSpPr>
      <xdr:spPr>
        <a:xfrm>
          <a:off x="10160000" y="2436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13" name="TextBox 112">
          <a:extLst>
            <a:ext uri="{FF2B5EF4-FFF2-40B4-BE49-F238E27FC236}">
              <a16:creationId xmlns:a16="http://schemas.microsoft.com/office/drawing/2014/main" id="{2DD45CED-D347-427E-903A-BAE76E849076}"/>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14" name="TextBox 113">
          <a:extLst>
            <a:ext uri="{FF2B5EF4-FFF2-40B4-BE49-F238E27FC236}">
              <a16:creationId xmlns:a16="http://schemas.microsoft.com/office/drawing/2014/main" id="{3B8B1191-BC39-490B-A68A-253734CE7587}"/>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15" name="TextBox 114">
          <a:extLst>
            <a:ext uri="{FF2B5EF4-FFF2-40B4-BE49-F238E27FC236}">
              <a16:creationId xmlns:a16="http://schemas.microsoft.com/office/drawing/2014/main" id="{8C51A5E7-74A2-4A1C-B4B5-D8B65F2E146C}"/>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16" name="TextBox 115">
          <a:extLst>
            <a:ext uri="{FF2B5EF4-FFF2-40B4-BE49-F238E27FC236}">
              <a16:creationId xmlns:a16="http://schemas.microsoft.com/office/drawing/2014/main" id="{4D92CC5B-7519-44B9-ACA1-D313DC3DABBC}"/>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17" name="TextBox 116">
          <a:extLst>
            <a:ext uri="{FF2B5EF4-FFF2-40B4-BE49-F238E27FC236}">
              <a16:creationId xmlns:a16="http://schemas.microsoft.com/office/drawing/2014/main" id="{1B937436-3CBA-4A55-916F-91867AA907EF}"/>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18" name="TextBox 117">
          <a:extLst>
            <a:ext uri="{FF2B5EF4-FFF2-40B4-BE49-F238E27FC236}">
              <a16:creationId xmlns:a16="http://schemas.microsoft.com/office/drawing/2014/main" id="{433C5101-7FB5-4652-92E3-CE2A7E29C408}"/>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19" name="TextBox 118">
          <a:extLst>
            <a:ext uri="{FF2B5EF4-FFF2-40B4-BE49-F238E27FC236}">
              <a16:creationId xmlns:a16="http://schemas.microsoft.com/office/drawing/2014/main" id="{16D34F47-D084-4E98-8CB5-62FDA3B2485A}"/>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0" name="TextBox 119">
          <a:extLst>
            <a:ext uri="{FF2B5EF4-FFF2-40B4-BE49-F238E27FC236}">
              <a16:creationId xmlns:a16="http://schemas.microsoft.com/office/drawing/2014/main" id="{68B47A0B-7A60-458E-BD57-088C99F4026D}"/>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1" name="TextBox 120">
          <a:extLst>
            <a:ext uri="{FF2B5EF4-FFF2-40B4-BE49-F238E27FC236}">
              <a16:creationId xmlns:a16="http://schemas.microsoft.com/office/drawing/2014/main" id="{79D883B2-F74D-444D-8522-913EEA147E50}"/>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2" name="TextBox 121">
          <a:extLst>
            <a:ext uri="{FF2B5EF4-FFF2-40B4-BE49-F238E27FC236}">
              <a16:creationId xmlns:a16="http://schemas.microsoft.com/office/drawing/2014/main" id="{2F72428A-BFEC-4BBB-A2A6-0918A37367F5}"/>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3" name="TextBox 122">
          <a:extLst>
            <a:ext uri="{FF2B5EF4-FFF2-40B4-BE49-F238E27FC236}">
              <a16:creationId xmlns:a16="http://schemas.microsoft.com/office/drawing/2014/main" id="{3A1D8808-684B-4F14-924F-EAA98D2C3F79}"/>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4" name="TextBox 123">
          <a:extLst>
            <a:ext uri="{FF2B5EF4-FFF2-40B4-BE49-F238E27FC236}">
              <a16:creationId xmlns:a16="http://schemas.microsoft.com/office/drawing/2014/main" id="{E387608D-3BE5-4B2A-B75E-466BC8FBA519}"/>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5" name="TextBox 124">
          <a:extLst>
            <a:ext uri="{FF2B5EF4-FFF2-40B4-BE49-F238E27FC236}">
              <a16:creationId xmlns:a16="http://schemas.microsoft.com/office/drawing/2014/main" id="{922F8F7B-248A-44E7-AAD2-52A3BDDBA2AE}"/>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6" name="TextBox 125">
          <a:extLst>
            <a:ext uri="{FF2B5EF4-FFF2-40B4-BE49-F238E27FC236}">
              <a16:creationId xmlns:a16="http://schemas.microsoft.com/office/drawing/2014/main" id="{B31CDB61-374C-4091-B4EB-0E442963AA61}"/>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7" name="TextBox 126">
          <a:extLst>
            <a:ext uri="{FF2B5EF4-FFF2-40B4-BE49-F238E27FC236}">
              <a16:creationId xmlns:a16="http://schemas.microsoft.com/office/drawing/2014/main" id="{591BF65F-5026-4E73-8BDE-8E671BFF579F}"/>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8" name="TextBox 127">
          <a:extLst>
            <a:ext uri="{FF2B5EF4-FFF2-40B4-BE49-F238E27FC236}">
              <a16:creationId xmlns:a16="http://schemas.microsoft.com/office/drawing/2014/main" id="{A1F3B63A-1FCC-4942-A8AC-49AFD297CC92}"/>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29" name="TextBox 128">
          <a:extLst>
            <a:ext uri="{FF2B5EF4-FFF2-40B4-BE49-F238E27FC236}">
              <a16:creationId xmlns:a16="http://schemas.microsoft.com/office/drawing/2014/main" id="{D356B8A4-7CEA-48CB-BD04-65E916B3D766}"/>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0" name="TextBox 129">
          <a:extLst>
            <a:ext uri="{FF2B5EF4-FFF2-40B4-BE49-F238E27FC236}">
              <a16:creationId xmlns:a16="http://schemas.microsoft.com/office/drawing/2014/main" id="{7EBEBB5D-EC0A-4B5E-B9B4-72F5B7DFF186}"/>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1" name="TextBox 130">
          <a:extLst>
            <a:ext uri="{FF2B5EF4-FFF2-40B4-BE49-F238E27FC236}">
              <a16:creationId xmlns:a16="http://schemas.microsoft.com/office/drawing/2014/main" id="{8089924F-02BC-4D45-B393-30375E038EBC}"/>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2" name="TextBox 131">
          <a:extLst>
            <a:ext uri="{FF2B5EF4-FFF2-40B4-BE49-F238E27FC236}">
              <a16:creationId xmlns:a16="http://schemas.microsoft.com/office/drawing/2014/main" id="{273FECAF-F929-41EA-B4A5-F23223A795D1}"/>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3" name="TextBox 132">
          <a:extLst>
            <a:ext uri="{FF2B5EF4-FFF2-40B4-BE49-F238E27FC236}">
              <a16:creationId xmlns:a16="http://schemas.microsoft.com/office/drawing/2014/main" id="{29865BBB-76F2-4079-BD55-B8CBAFEE80D5}"/>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4" name="TextBox 133">
          <a:extLst>
            <a:ext uri="{FF2B5EF4-FFF2-40B4-BE49-F238E27FC236}">
              <a16:creationId xmlns:a16="http://schemas.microsoft.com/office/drawing/2014/main" id="{5A2787D3-9299-4B16-A0D7-0A61FF3BEFC8}"/>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5" name="TextBox 134">
          <a:extLst>
            <a:ext uri="{FF2B5EF4-FFF2-40B4-BE49-F238E27FC236}">
              <a16:creationId xmlns:a16="http://schemas.microsoft.com/office/drawing/2014/main" id="{97CB00AC-80CE-403B-BF65-B0E12B28D597}"/>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6" name="TextBox 135">
          <a:extLst>
            <a:ext uri="{FF2B5EF4-FFF2-40B4-BE49-F238E27FC236}">
              <a16:creationId xmlns:a16="http://schemas.microsoft.com/office/drawing/2014/main" id="{AD325CCE-4F03-48BF-8EF7-F078A578933C}"/>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7" name="TextBox 136">
          <a:extLst>
            <a:ext uri="{FF2B5EF4-FFF2-40B4-BE49-F238E27FC236}">
              <a16:creationId xmlns:a16="http://schemas.microsoft.com/office/drawing/2014/main" id="{D1C7BE1E-4A58-4A6E-ADE7-37D9C0C89505}"/>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8" name="TextBox 137">
          <a:extLst>
            <a:ext uri="{FF2B5EF4-FFF2-40B4-BE49-F238E27FC236}">
              <a16:creationId xmlns:a16="http://schemas.microsoft.com/office/drawing/2014/main" id="{D7731DCF-9BC6-42AE-B6B8-E798CDFC7BAA}"/>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39" name="TextBox 138">
          <a:extLst>
            <a:ext uri="{FF2B5EF4-FFF2-40B4-BE49-F238E27FC236}">
              <a16:creationId xmlns:a16="http://schemas.microsoft.com/office/drawing/2014/main" id="{3E0FE686-D4EC-4BFD-AD36-4F9E63E90ED3}"/>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0" name="TextBox 139">
          <a:extLst>
            <a:ext uri="{FF2B5EF4-FFF2-40B4-BE49-F238E27FC236}">
              <a16:creationId xmlns:a16="http://schemas.microsoft.com/office/drawing/2014/main" id="{78131AD1-217B-439D-AA5D-FF600AD98AA1}"/>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1" name="TextBox 140">
          <a:extLst>
            <a:ext uri="{FF2B5EF4-FFF2-40B4-BE49-F238E27FC236}">
              <a16:creationId xmlns:a16="http://schemas.microsoft.com/office/drawing/2014/main" id="{16D3631E-DC3B-4B08-B882-FE6B83BE8E41}"/>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2" name="TextBox 141">
          <a:extLst>
            <a:ext uri="{FF2B5EF4-FFF2-40B4-BE49-F238E27FC236}">
              <a16:creationId xmlns:a16="http://schemas.microsoft.com/office/drawing/2014/main" id="{12433627-A2B8-45B4-8DAA-2143A210EC33}"/>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3" name="TextBox 142">
          <a:extLst>
            <a:ext uri="{FF2B5EF4-FFF2-40B4-BE49-F238E27FC236}">
              <a16:creationId xmlns:a16="http://schemas.microsoft.com/office/drawing/2014/main" id="{D3226D7E-008A-4AF9-9F84-BE035EBE4AF4}"/>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4" name="TextBox 143">
          <a:extLst>
            <a:ext uri="{FF2B5EF4-FFF2-40B4-BE49-F238E27FC236}">
              <a16:creationId xmlns:a16="http://schemas.microsoft.com/office/drawing/2014/main" id="{00512443-E82B-4D48-BE25-9EF5AC5221A6}"/>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5" name="TextBox 144">
          <a:extLst>
            <a:ext uri="{FF2B5EF4-FFF2-40B4-BE49-F238E27FC236}">
              <a16:creationId xmlns:a16="http://schemas.microsoft.com/office/drawing/2014/main" id="{19C749A6-DDD0-471E-BC95-A853F3362E97}"/>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6" name="TextBox 145">
          <a:extLst>
            <a:ext uri="{FF2B5EF4-FFF2-40B4-BE49-F238E27FC236}">
              <a16:creationId xmlns:a16="http://schemas.microsoft.com/office/drawing/2014/main" id="{6B6A3FDE-8A44-4108-B39E-BDA519DE084D}"/>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7" name="TextBox 146">
          <a:extLst>
            <a:ext uri="{FF2B5EF4-FFF2-40B4-BE49-F238E27FC236}">
              <a16:creationId xmlns:a16="http://schemas.microsoft.com/office/drawing/2014/main" id="{477B9E10-4C99-410B-A335-06C14D44FA69}"/>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8" name="TextBox 147">
          <a:extLst>
            <a:ext uri="{FF2B5EF4-FFF2-40B4-BE49-F238E27FC236}">
              <a16:creationId xmlns:a16="http://schemas.microsoft.com/office/drawing/2014/main" id="{FDD44754-472F-4341-A40F-AC0328E3979E}"/>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49" name="TextBox 148">
          <a:extLst>
            <a:ext uri="{FF2B5EF4-FFF2-40B4-BE49-F238E27FC236}">
              <a16:creationId xmlns:a16="http://schemas.microsoft.com/office/drawing/2014/main" id="{69676308-6B7F-4573-91CE-95F3009AA970}"/>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0" name="TextBox 149">
          <a:extLst>
            <a:ext uri="{FF2B5EF4-FFF2-40B4-BE49-F238E27FC236}">
              <a16:creationId xmlns:a16="http://schemas.microsoft.com/office/drawing/2014/main" id="{E9960AA5-E3B8-4D14-963B-A1CB2DCB3B01}"/>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1" name="TextBox 150">
          <a:extLst>
            <a:ext uri="{FF2B5EF4-FFF2-40B4-BE49-F238E27FC236}">
              <a16:creationId xmlns:a16="http://schemas.microsoft.com/office/drawing/2014/main" id="{6DE4A88B-0F0C-4D03-B155-4210FE14D70A}"/>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2" name="TextBox 151">
          <a:extLst>
            <a:ext uri="{FF2B5EF4-FFF2-40B4-BE49-F238E27FC236}">
              <a16:creationId xmlns:a16="http://schemas.microsoft.com/office/drawing/2014/main" id="{33D6B390-C25F-4B39-8536-201DD2ED0DC8}"/>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3" name="TextBox 152">
          <a:extLst>
            <a:ext uri="{FF2B5EF4-FFF2-40B4-BE49-F238E27FC236}">
              <a16:creationId xmlns:a16="http://schemas.microsoft.com/office/drawing/2014/main" id="{4A3932C7-C0D7-4B38-A8F8-AF924B025A50}"/>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4" name="TextBox 153">
          <a:extLst>
            <a:ext uri="{FF2B5EF4-FFF2-40B4-BE49-F238E27FC236}">
              <a16:creationId xmlns:a16="http://schemas.microsoft.com/office/drawing/2014/main" id="{8B2564E6-6AC1-4C73-8F15-2990BEAB0F84}"/>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5" name="TextBox 154">
          <a:extLst>
            <a:ext uri="{FF2B5EF4-FFF2-40B4-BE49-F238E27FC236}">
              <a16:creationId xmlns:a16="http://schemas.microsoft.com/office/drawing/2014/main" id="{450BA425-FEB0-470D-A765-E59A4FD0B50C}"/>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6" name="TextBox 155">
          <a:extLst>
            <a:ext uri="{FF2B5EF4-FFF2-40B4-BE49-F238E27FC236}">
              <a16:creationId xmlns:a16="http://schemas.microsoft.com/office/drawing/2014/main" id="{F7F352BC-897C-4724-9A32-6B901696424C}"/>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7" name="TextBox 156">
          <a:extLst>
            <a:ext uri="{FF2B5EF4-FFF2-40B4-BE49-F238E27FC236}">
              <a16:creationId xmlns:a16="http://schemas.microsoft.com/office/drawing/2014/main" id="{709D832D-DD20-421C-B38C-F47854DB8E2E}"/>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8" name="TextBox 157">
          <a:extLst>
            <a:ext uri="{FF2B5EF4-FFF2-40B4-BE49-F238E27FC236}">
              <a16:creationId xmlns:a16="http://schemas.microsoft.com/office/drawing/2014/main" id="{1B8316BD-534F-487A-907E-070C42FF9704}"/>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59" name="TextBox 158">
          <a:extLst>
            <a:ext uri="{FF2B5EF4-FFF2-40B4-BE49-F238E27FC236}">
              <a16:creationId xmlns:a16="http://schemas.microsoft.com/office/drawing/2014/main" id="{FF45A8FC-EE1C-4C75-804A-964141CC0393}"/>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0" name="TextBox 159">
          <a:extLst>
            <a:ext uri="{FF2B5EF4-FFF2-40B4-BE49-F238E27FC236}">
              <a16:creationId xmlns:a16="http://schemas.microsoft.com/office/drawing/2014/main" id="{40728B5B-6410-4BF7-8D43-738261DA8EED}"/>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1" name="TextBox 160">
          <a:extLst>
            <a:ext uri="{FF2B5EF4-FFF2-40B4-BE49-F238E27FC236}">
              <a16:creationId xmlns:a16="http://schemas.microsoft.com/office/drawing/2014/main" id="{13D9A582-AFCF-470F-8840-9B14F3442F50}"/>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2" name="TextBox 161">
          <a:extLst>
            <a:ext uri="{FF2B5EF4-FFF2-40B4-BE49-F238E27FC236}">
              <a16:creationId xmlns:a16="http://schemas.microsoft.com/office/drawing/2014/main" id="{D9BDC2F2-7BBF-41E8-B4EE-16F6B12840F7}"/>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3" name="TextBox 162">
          <a:extLst>
            <a:ext uri="{FF2B5EF4-FFF2-40B4-BE49-F238E27FC236}">
              <a16:creationId xmlns:a16="http://schemas.microsoft.com/office/drawing/2014/main" id="{5E91DBC4-B78E-4D59-AC33-0CC43EFE33F4}"/>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4" name="TextBox 163">
          <a:extLst>
            <a:ext uri="{FF2B5EF4-FFF2-40B4-BE49-F238E27FC236}">
              <a16:creationId xmlns:a16="http://schemas.microsoft.com/office/drawing/2014/main" id="{0480A0F8-0666-4EC3-B09D-0985DE2CDEBD}"/>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5" name="TextBox 164">
          <a:extLst>
            <a:ext uri="{FF2B5EF4-FFF2-40B4-BE49-F238E27FC236}">
              <a16:creationId xmlns:a16="http://schemas.microsoft.com/office/drawing/2014/main" id="{878EBDEC-8241-439F-BCCB-1D08EA606E65}"/>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6" name="TextBox 165">
          <a:extLst>
            <a:ext uri="{FF2B5EF4-FFF2-40B4-BE49-F238E27FC236}">
              <a16:creationId xmlns:a16="http://schemas.microsoft.com/office/drawing/2014/main" id="{30374307-8B7C-41DA-9F7C-15F0372CF1ED}"/>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7" name="TextBox 166">
          <a:extLst>
            <a:ext uri="{FF2B5EF4-FFF2-40B4-BE49-F238E27FC236}">
              <a16:creationId xmlns:a16="http://schemas.microsoft.com/office/drawing/2014/main" id="{893C9705-C42C-4322-9358-E5E7C12D7B78}"/>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8" name="TextBox 167">
          <a:extLst>
            <a:ext uri="{FF2B5EF4-FFF2-40B4-BE49-F238E27FC236}">
              <a16:creationId xmlns:a16="http://schemas.microsoft.com/office/drawing/2014/main" id="{D6E2C4C6-A1C9-45BB-BBD1-16B6050C763D}"/>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69" name="TextBox 168">
          <a:extLst>
            <a:ext uri="{FF2B5EF4-FFF2-40B4-BE49-F238E27FC236}">
              <a16:creationId xmlns:a16="http://schemas.microsoft.com/office/drawing/2014/main" id="{46ACC38A-AD5A-4408-A65C-1BCEA8070FE9}"/>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0" name="TextBox 169">
          <a:extLst>
            <a:ext uri="{FF2B5EF4-FFF2-40B4-BE49-F238E27FC236}">
              <a16:creationId xmlns:a16="http://schemas.microsoft.com/office/drawing/2014/main" id="{36DB1342-6759-4884-9EAC-8A00ADD5F19A}"/>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1" name="TextBox 170">
          <a:extLst>
            <a:ext uri="{FF2B5EF4-FFF2-40B4-BE49-F238E27FC236}">
              <a16:creationId xmlns:a16="http://schemas.microsoft.com/office/drawing/2014/main" id="{CBDBCECE-9C62-4529-9B57-17AB827628B8}"/>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2" name="TextBox 171">
          <a:extLst>
            <a:ext uri="{FF2B5EF4-FFF2-40B4-BE49-F238E27FC236}">
              <a16:creationId xmlns:a16="http://schemas.microsoft.com/office/drawing/2014/main" id="{B743E0AB-D2F7-4026-A0D0-36CF2F5939F4}"/>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3" name="TextBox 172">
          <a:extLst>
            <a:ext uri="{FF2B5EF4-FFF2-40B4-BE49-F238E27FC236}">
              <a16:creationId xmlns:a16="http://schemas.microsoft.com/office/drawing/2014/main" id="{E697CCCA-70CA-4EF5-9E3A-66D9EBEC711D}"/>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4" name="TextBox 173">
          <a:extLst>
            <a:ext uri="{FF2B5EF4-FFF2-40B4-BE49-F238E27FC236}">
              <a16:creationId xmlns:a16="http://schemas.microsoft.com/office/drawing/2014/main" id="{E72228D8-CE13-4324-9AA5-D3E69EDA9FEE}"/>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5" name="TextBox 174">
          <a:extLst>
            <a:ext uri="{FF2B5EF4-FFF2-40B4-BE49-F238E27FC236}">
              <a16:creationId xmlns:a16="http://schemas.microsoft.com/office/drawing/2014/main" id="{F08BFA25-CA92-4184-A007-5B470D0A25F5}"/>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6" name="TextBox 175">
          <a:extLst>
            <a:ext uri="{FF2B5EF4-FFF2-40B4-BE49-F238E27FC236}">
              <a16:creationId xmlns:a16="http://schemas.microsoft.com/office/drawing/2014/main" id="{E7C1CC08-CDCB-41D1-B5C7-DCE00F1C607C}"/>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7" name="TextBox 176">
          <a:extLst>
            <a:ext uri="{FF2B5EF4-FFF2-40B4-BE49-F238E27FC236}">
              <a16:creationId xmlns:a16="http://schemas.microsoft.com/office/drawing/2014/main" id="{512893C5-4DBB-46DF-9BEE-C5E4DAE8552B}"/>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8" name="TextBox 177">
          <a:extLst>
            <a:ext uri="{FF2B5EF4-FFF2-40B4-BE49-F238E27FC236}">
              <a16:creationId xmlns:a16="http://schemas.microsoft.com/office/drawing/2014/main" id="{59F8923C-D361-45C3-BFA5-7627F3128994}"/>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79" name="TextBox 178">
          <a:extLst>
            <a:ext uri="{FF2B5EF4-FFF2-40B4-BE49-F238E27FC236}">
              <a16:creationId xmlns:a16="http://schemas.microsoft.com/office/drawing/2014/main" id="{B95FAAC0-B3D0-42B4-9285-1A57B393433E}"/>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0" name="TextBox 179">
          <a:extLst>
            <a:ext uri="{FF2B5EF4-FFF2-40B4-BE49-F238E27FC236}">
              <a16:creationId xmlns:a16="http://schemas.microsoft.com/office/drawing/2014/main" id="{1FB7835A-0FA5-4C3F-8CF9-570BE5831289}"/>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1" name="TextBox 180">
          <a:extLst>
            <a:ext uri="{FF2B5EF4-FFF2-40B4-BE49-F238E27FC236}">
              <a16:creationId xmlns:a16="http://schemas.microsoft.com/office/drawing/2014/main" id="{A9240865-C9FE-4494-ACCB-F34F62DD11A1}"/>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2" name="TextBox 181">
          <a:extLst>
            <a:ext uri="{FF2B5EF4-FFF2-40B4-BE49-F238E27FC236}">
              <a16:creationId xmlns:a16="http://schemas.microsoft.com/office/drawing/2014/main" id="{64E7DDC2-C905-41C4-AD6E-4AB80BB66153}"/>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3" name="TextBox 182">
          <a:extLst>
            <a:ext uri="{FF2B5EF4-FFF2-40B4-BE49-F238E27FC236}">
              <a16:creationId xmlns:a16="http://schemas.microsoft.com/office/drawing/2014/main" id="{F2ACBF6C-691B-4ED2-AF6B-83EFF081B2A9}"/>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4" name="TextBox 183">
          <a:extLst>
            <a:ext uri="{FF2B5EF4-FFF2-40B4-BE49-F238E27FC236}">
              <a16:creationId xmlns:a16="http://schemas.microsoft.com/office/drawing/2014/main" id="{9F21880B-61C3-4457-B178-D80DD850A58B}"/>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5" name="TextBox 184">
          <a:extLst>
            <a:ext uri="{FF2B5EF4-FFF2-40B4-BE49-F238E27FC236}">
              <a16:creationId xmlns:a16="http://schemas.microsoft.com/office/drawing/2014/main" id="{ABB9ADC2-C385-474F-96E0-0187A771F75E}"/>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6" name="TextBox 185">
          <a:extLst>
            <a:ext uri="{FF2B5EF4-FFF2-40B4-BE49-F238E27FC236}">
              <a16:creationId xmlns:a16="http://schemas.microsoft.com/office/drawing/2014/main" id="{F1D7642E-D6AF-4A87-B04F-C9928EB7710F}"/>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7" name="TextBox 186">
          <a:extLst>
            <a:ext uri="{FF2B5EF4-FFF2-40B4-BE49-F238E27FC236}">
              <a16:creationId xmlns:a16="http://schemas.microsoft.com/office/drawing/2014/main" id="{DE1F462C-E78E-44C0-8B83-8A492932A22C}"/>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8" name="TextBox 187">
          <a:extLst>
            <a:ext uri="{FF2B5EF4-FFF2-40B4-BE49-F238E27FC236}">
              <a16:creationId xmlns:a16="http://schemas.microsoft.com/office/drawing/2014/main" id="{82C99FB3-711E-4DDC-8D1C-AFE3B3D07576}"/>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89" name="TextBox 188">
          <a:extLst>
            <a:ext uri="{FF2B5EF4-FFF2-40B4-BE49-F238E27FC236}">
              <a16:creationId xmlns:a16="http://schemas.microsoft.com/office/drawing/2014/main" id="{4AADEA3A-605B-4850-8309-9CFB1E6641AB}"/>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0" name="TextBox 189">
          <a:extLst>
            <a:ext uri="{FF2B5EF4-FFF2-40B4-BE49-F238E27FC236}">
              <a16:creationId xmlns:a16="http://schemas.microsoft.com/office/drawing/2014/main" id="{E05C1EB4-AB10-4617-8C27-118193CA1900}"/>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1" name="TextBox 190">
          <a:extLst>
            <a:ext uri="{FF2B5EF4-FFF2-40B4-BE49-F238E27FC236}">
              <a16:creationId xmlns:a16="http://schemas.microsoft.com/office/drawing/2014/main" id="{959E6386-CC43-4947-9A38-FD0A90FD7733}"/>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2" name="TextBox 191">
          <a:extLst>
            <a:ext uri="{FF2B5EF4-FFF2-40B4-BE49-F238E27FC236}">
              <a16:creationId xmlns:a16="http://schemas.microsoft.com/office/drawing/2014/main" id="{1C988DD2-4124-44D4-B0CD-D368706E4AEA}"/>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3" name="TextBox 192">
          <a:extLst>
            <a:ext uri="{FF2B5EF4-FFF2-40B4-BE49-F238E27FC236}">
              <a16:creationId xmlns:a16="http://schemas.microsoft.com/office/drawing/2014/main" id="{F2102753-C37C-41EC-BA79-B825DC128147}"/>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4" name="TextBox 193">
          <a:extLst>
            <a:ext uri="{FF2B5EF4-FFF2-40B4-BE49-F238E27FC236}">
              <a16:creationId xmlns:a16="http://schemas.microsoft.com/office/drawing/2014/main" id="{786E8A5E-1A63-4D50-87C4-344ADCCE8669}"/>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5" name="TextBox 194">
          <a:extLst>
            <a:ext uri="{FF2B5EF4-FFF2-40B4-BE49-F238E27FC236}">
              <a16:creationId xmlns:a16="http://schemas.microsoft.com/office/drawing/2014/main" id="{3E048599-10D5-41B1-A6FA-BC0CFF20E173}"/>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6" name="TextBox 195">
          <a:extLst>
            <a:ext uri="{FF2B5EF4-FFF2-40B4-BE49-F238E27FC236}">
              <a16:creationId xmlns:a16="http://schemas.microsoft.com/office/drawing/2014/main" id="{D223E690-93F0-4B65-B187-675594DD2EEF}"/>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7" name="TextBox 196">
          <a:extLst>
            <a:ext uri="{FF2B5EF4-FFF2-40B4-BE49-F238E27FC236}">
              <a16:creationId xmlns:a16="http://schemas.microsoft.com/office/drawing/2014/main" id="{A919883D-42E4-4DDF-A5FF-1EA037AFBFF2}"/>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8" name="TextBox 197">
          <a:extLst>
            <a:ext uri="{FF2B5EF4-FFF2-40B4-BE49-F238E27FC236}">
              <a16:creationId xmlns:a16="http://schemas.microsoft.com/office/drawing/2014/main" id="{2EDA09A5-105D-4B75-AAF2-8C73179DB438}"/>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199" name="TextBox 198">
          <a:extLst>
            <a:ext uri="{FF2B5EF4-FFF2-40B4-BE49-F238E27FC236}">
              <a16:creationId xmlns:a16="http://schemas.microsoft.com/office/drawing/2014/main" id="{40C31219-32EC-4BF9-9C33-986030B01827}"/>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0" name="TextBox 199">
          <a:extLst>
            <a:ext uri="{FF2B5EF4-FFF2-40B4-BE49-F238E27FC236}">
              <a16:creationId xmlns:a16="http://schemas.microsoft.com/office/drawing/2014/main" id="{2067574C-42EE-4B64-8460-10099BE117E6}"/>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1" name="TextBox 200">
          <a:extLst>
            <a:ext uri="{FF2B5EF4-FFF2-40B4-BE49-F238E27FC236}">
              <a16:creationId xmlns:a16="http://schemas.microsoft.com/office/drawing/2014/main" id="{13089926-0E04-47F7-BC45-F7E557F4F53E}"/>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2" name="TextBox 201">
          <a:extLst>
            <a:ext uri="{FF2B5EF4-FFF2-40B4-BE49-F238E27FC236}">
              <a16:creationId xmlns:a16="http://schemas.microsoft.com/office/drawing/2014/main" id="{79262267-78E9-4611-B53A-B5A4C2CE0C23}"/>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3" name="TextBox 202">
          <a:extLst>
            <a:ext uri="{FF2B5EF4-FFF2-40B4-BE49-F238E27FC236}">
              <a16:creationId xmlns:a16="http://schemas.microsoft.com/office/drawing/2014/main" id="{847E3975-4ED3-4C0D-932E-160E995BA21F}"/>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4" name="TextBox 203">
          <a:extLst>
            <a:ext uri="{FF2B5EF4-FFF2-40B4-BE49-F238E27FC236}">
              <a16:creationId xmlns:a16="http://schemas.microsoft.com/office/drawing/2014/main" id="{A2156D9F-37C2-4187-B7E4-EACF27F10E73}"/>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5" name="TextBox 204">
          <a:extLst>
            <a:ext uri="{FF2B5EF4-FFF2-40B4-BE49-F238E27FC236}">
              <a16:creationId xmlns:a16="http://schemas.microsoft.com/office/drawing/2014/main" id="{A3EAB659-780E-4A87-A035-3CBE81394FFA}"/>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6" name="TextBox 205">
          <a:extLst>
            <a:ext uri="{FF2B5EF4-FFF2-40B4-BE49-F238E27FC236}">
              <a16:creationId xmlns:a16="http://schemas.microsoft.com/office/drawing/2014/main" id="{0AC38390-DDE9-4FC8-A875-5EB82C6D7C10}"/>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7" name="TextBox 206">
          <a:extLst>
            <a:ext uri="{FF2B5EF4-FFF2-40B4-BE49-F238E27FC236}">
              <a16:creationId xmlns:a16="http://schemas.microsoft.com/office/drawing/2014/main" id="{2E5BFC3C-3C08-430A-BD9C-5A731EF6B27A}"/>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8" name="TextBox 207">
          <a:extLst>
            <a:ext uri="{FF2B5EF4-FFF2-40B4-BE49-F238E27FC236}">
              <a16:creationId xmlns:a16="http://schemas.microsoft.com/office/drawing/2014/main" id="{B9FE1D84-20A2-495A-B9DA-ADAA092D7F68}"/>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09" name="TextBox 208">
          <a:extLst>
            <a:ext uri="{FF2B5EF4-FFF2-40B4-BE49-F238E27FC236}">
              <a16:creationId xmlns:a16="http://schemas.microsoft.com/office/drawing/2014/main" id="{7EA247E1-9259-4E84-ADD4-28A361A1BFC8}"/>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0" name="TextBox 209">
          <a:extLst>
            <a:ext uri="{FF2B5EF4-FFF2-40B4-BE49-F238E27FC236}">
              <a16:creationId xmlns:a16="http://schemas.microsoft.com/office/drawing/2014/main" id="{DFDF0CB8-365E-4494-A552-CCA40CEE6641}"/>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1" name="TextBox 210">
          <a:extLst>
            <a:ext uri="{FF2B5EF4-FFF2-40B4-BE49-F238E27FC236}">
              <a16:creationId xmlns:a16="http://schemas.microsoft.com/office/drawing/2014/main" id="{5976EAE5-7B71-4705-AFAC-9D4BB37554EC}"/>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2" name="TextBox 211">
          <a:extLst>
            <a:ext uri="{FF2B5EF4-FFF2-40B4-BE49-F238E27FC236}">
              <a16:creationId xmlns:a16="http://schemas.microsoft.com/office/drawing/2014/main" id="{826D66D9-6497-4027-979B-4247E74759E2}"/>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3" name="TextBox 212">
          <a:extLst>
            <a:ext uri="{FF2B5EF4-FFF2-40B4-BE49-F238E27FC236}">
              <a16:creationId xmlns:a16="http://schemas.microsoft.com/office/drawing/2014/main" id="{C24CF91D-B9F5-41FE-BA4F-D6BF63C5A13A}"/>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4" name="TextBox 213">
          <a:extLst>
            <a:ext uri="{FF2B5EF4-FFF2-40B4-BE49-F238E27FC236}">
              <a16:creationId xmlns:a16="http://schemas.microsoft.com/office/drawing/2014/main" id="{75D3FF12-AB89-4E0C-BB57-E04C0406E300}"/>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5" name="TextBox 214">
          <a:extLst>
            <a:ext uri="{FF2B5EF4-FFF2-40B4-BE49-F238E27FC236}">
              <a16:creationId xmlns:a16="http://schemas.microsoft.com/office/drawing/2014/main" id="{9F04E6F6-6D71-4679-ACA5-584F1315BF89}"/>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6" name="TextBox 215">
          <a:extLst>
            <a:ext uri="{FF2B5EF4-FFF2-40B4-BE49-F238E27FC236}">
              <a16:creationId xmlns:a16="http://schemas.microsoft.com/office/drawing/2014/main" id="{64235F0F-F656-46F2-9452-142E46977CDD}"/>
            </a:ext>
          </a:extLst>
        </xdr:cNvPr>
        <xdr:cNvSpPr txBox="1"/>
      </xdr:nvSpPr>
      <xdr:spPr>
        <a:xfrm>
          <a:off x="821055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7" name="TextBox 216">
          <a:extLst>
            <a:ext uri="{FF2B5EF4-FFF2-40B4-BE49-F238E27FC236}">
              <a16:creationId xmlns:a16="http://schemas.microsoft.com/office/drawing/2014/main" id="{CD282BCD-275E-4BC5-AB70-C7ED3001500F}"/>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8" name="TextBox 217">
          <a:extLst>
            <a:ext uri="{FF2B5EF4-FFF2-40B4-BE49-F238E27FC236}">
              <a16:creationId xmlns:a16="http://schemas.microsoft.com/office/drawing/2014/main" id="{2888EE0E-9F26-48B0-BC6A-F13EB22E5FE3}"/>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19" name="TextBox 218">
          <a:extLst>
            <a:ext uri="{FF2B5EF4-FFF2-40B4-BE49-F238E27FC236}">
              <a16:creationId xmlns:a16="http://schemas.microsoft.com/office/drawing/2014/main" id="{DF80ED84-8EFC-4F54-BD2C-C4EDF5191FA6}"/>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20" name="TextBox 219">
          <a:extLst>
            <a:ext uri="{FF2B5EF4-FFF2-40B4-BE49-F238E27FC236}">
              <a16:creationId xmlns:a16="http://schemas.microsoft.com/office/drawing/2014/main" id="{3AE447DA-9ADD-458F-9733-C1FDC6B90F5E}"/>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21" name="TextBox 220">
          <a:extLst>
            <a:ext uri="{FF2B5EF4-FFF2-40B4-BE49-F238E27FC236}">
              <a16:creationId xmlns:a16="http://schemas.microsoft.com/office/drawing/2014/main" id="{4F88EE04-2508-48A2-821B-21612D93241F}"/>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9</xdr:row>
      <xdr:rowOff>0</xdr:rowOff>
    </xdr:from>
    <xdr:ext cx="184731" cy="264560"/>
    <xdr:sp macro="" textlink="">
      <xdr:nvSpPr>
        <xdr:cNvPr id="222" name="TextBox 221">
          <a:extLst>
            <a:ext uri="{FF2B5EF4-FFF2-40B4-BE49-F238E27FC236}">
              <a16:creationId xmlns:a16="http://schemas.microsoft.com/office/drawing/2014/main" id="{08CA4540-88E9-4B55-ACC0-35B2F1C32391}"/>
            </a:ext>
          </a:extLst>
        </xdr:cNvPr>
        <xdr:cNvSpPr txBox="1"/>
      </xdr:nvSpPr>
      <xdr:spPr>
        <a:xfrm>
          <a:off x="10160000" y="40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5</xdr:col>
      <xdr:colOff>0</xdr:colOff>
      <xdr:row>46</xdr:row>
      <xdr:rowOff>0</xdr:rowOff>
    </xdr:from>
    <xdr:to>
      <xdr:col>5</xdr:col>
      <xdr:colOff>187325</xdr:colOff>
      <xdr:row>47</xdr:row>
      <xdr:rowOff>96520</xdr:rowOff>
    </xdr:to>
    <xdr:pic>
      <xdr:nvPicPr>
        <xdr:cNvPr id="25601" name="Picture 1">
          <a:extLst>
            <a:ext uri="{FF2B5EF4-FFF2-40B4-BE49-F238E27FC236}">
              <a16:creationId xmlns:a16="http://schemas.microsoft.com/office/drawing/2014/main" id="{B7934CEC-917F-4819-B6AB-0D5E27832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6850" y="20732750"/>
          <a:ext cx="17780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0</xdr:colOff>
      <xdr:row>19</xdr:row>
      <xdr:rowOff>0</xdr:rowOff>
    </xdr:from>
    <xdr:ext cx="184731" cy="264560"/>
    <xdr:sp macro="" textlink="">
      <xdr:nvSpPr>
        <xdr:cNvPr id="2" name="TextBox 1">
          <a:extLst>
            <a:ext uri="{FF2B5EF4-FFF2-40B4-BE49-F238E27FC236}">
              <a16:creationId xmlns:a16="http://schemas.microsoft.com/office/drawing/2014/main" id="{0C13E3C7-A5FB-4428-9F1A-7022D9D36C9A}"/>
            </a:ext>
          </a:extLst>
        </xdr:cNvPr>
        <xdr:cNvSpPr txBox="1"/>
      </xdr:nvSpPr>
      <xdr:spPr>
        <a:xfrm>
          <a:off x="17716500" y="1504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19</xdr:row>
      <xdr:rowOff>0</xdr:rowOff>
    </xdr:from>
    <xdr:ext cx="184731" cy="264560"/>
    <xdr:sp macro="" textlink="">
      <xdr:nvSpPr>
        <xdr:cNvPr id="3" name="TextBox 2">
          <a:extLst>
            <a:ext uri="{FF2B5EF4-FFF2-40B4-BE49-F238E27FC236}">
              <a16:creationId xmlns:a16="http://schemas.microsoft.com/office/drawing/2014/main" id="{F89B6673-D8C5-46D4-BFA1-5C1CAA9E8CED}"/>
            </a:ext>
          </a:extLst>
        </xdr:cNvPr>
        <xdr:cNvSpPr txBox="1"/>
      </xdr:nvSpPr>
      <xdr:spPr>
        <a:xfrm>
          <a:off x="17716500" y="1504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19</xdr:row>
      <xdr:rowOff>0</xdr:rowOff>
    </xdr:from>
    <xdr:ext cx="184731" cy="264560"/>
    <xdr:sp macro="" textlink="">
      <xdr:nvSpPr>
        <xdr:cNvPr id="4" name="TextBox 3">
          <a:extLst>
            <a:ext uri="{FF2B5EF4-FFF2-40B4-BE49-F238E27FC236}">
              <a16:creationId xmlns:a16="http://schemas.microsoft.com/office/drawing/2014/main" id="{04A6B691-C40C-410A-8878-517DB3DD8A97}"/>
            </a:ext>
          </a:extLst>
        </xdr:cNvPr>
        <xdr:cNvSpPr txBox="1"/>
      </xdr:nvSpPr>
      <xdr:spPr>
        <a:xfrm>
          <a:off x="17716500" y="1504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1</xdr:col>
      <xdr:colOff>1457113</xdr:colOff>
      <xdr:row>5</xdr:row>
      <xdr:rowOff>106680</xdr:rowOff>
    </xdr:from>
    <xdr:to>
      <xdr:col>5</xdr:col>
      <xdr:colOff>1638300</xdr:colOff>
      <xdr:row>7</xdr:row>
      <xdr:rowOff>1150620</xdr:rowOff>
    </xdr:to>
    <xdr:pic>
      <xdr:nvPicPr>
        <xdr:cNvPr id="5" name="Graphic 4">
          <a:extLst>
            <a:ext uri="{FF2B5EF4-FFF2-40B4-BE49-F238E27FC236}">
              <a16:creationId xmlns:a16="http://schemas.microsoft.com/office/drawing/2014/main" id="{406CF012-C524-4DFE-9C39-81606426953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685713" y="3040380"/>
          <a:ext cx="7816427" cy="43967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b%20Willard/Downloads/Basic%20Sustainability%20Assessment%20Tool%20-%20R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Company Profile"/>
      <sheetName val="Governance"/>
      <sheetName val="Procurement"/>
      <sheetName val="Energy"/>
      <sheetName val="Water"/>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
          <cell r="C1" t="str">
            <v>No</v>
          </cell>
          <cell r="G1" t="str">
            <v>No</v>
          </cell>
          <cell r="H1" t="str">
            <v>No</v>
          </cell>
          <cell r="I1" t="str">
            <v>No</v>
          </cell>
          <cell r="J1" t="str">
            <v>No</v>
          </cell>
          <cell r="K1" t="str">
            <v>No</v>
          </cell>
          <cell r="L1" t="str">
            <v>No</v>
          </cell>
          <cell r="M1" t="str">
            <v>No</v>
          </cell>
          <cell r="N1" t="str">
            <v>No</v>
          </cell>
          <cell r="O1" t="str">
            <v>No</v>
          </cell>
        </row>
        <row r="2">
          <cell r="C2" t="str">
            <v>Partially</v>
          </cell>
          <cell r="G2" t="str">
            <v>Partially</v>
          </cell>
          <cell r="H2" t="str">
            <v>Partially</v>
          </cell>
          <cell r="I2" t="str">
            <v>Partially</v>
          </cell>
          <cell r="J2" t="str">
            <v>Partially</v>
          </cell>
          <cell r="K2" t="str">
            <v>Partially</v>
          </cell>
          <cell r="L2" t="str">
            <v>Partially</v>
          </cell>
          <cell r="M2" t="str">
            <v>Partially</v>
          </cell>
          <cell r="N2" t="str">
            <v>Partially</v>
          </cell>
          <cell r="O2" t="str">
            <v>Partially</v>
          </cell>
        </row>
        <row r="3">
          <cell r="C3" t="str">
            <v>Yes</v>
          </cell>
          <cell r="G3" t="str">
            <v>Yes</v>
          </cell>
          <cell r="H3" t="str">
            <v>Yes</v>
          </cell>
          <cell r="I3" t="str">
            <v>Yes</v>
          </cell>
          <cell r="J3" t="str">
            <v>Yes</v>
          </cell>
          <cell r="K3" t="str">
            <v>Yes</v>
          </cell>
          <cell r="L3" t="str">
            <v>Yes</v>
          </cell>
          <cell r="M3" t="str">
            <v>Yes</v>
          </cell>
          <cell r="N3" t="str">
            <v>Yes</v>
          </cell>
          <cell r="O3" t="str">
            <v>Yes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ttps://sustainabilityadvantage.com/documents/ROI%20Calculator.xlsx" TargetMode="External"/><Relationship Id="rId7" Type="http://schemas.openxmlformats.org/officeDocument/2006/relationships/drawing" Target="../drawings/drawing1.xml"/><Relationship Id="rId2" Type="http://schemas.openxmlformats.org/officeDocument/2006/relationships/hyperlink" Target="https://www.accountingforsustainability.org/en/knowledge-hub/guides/capex.html" TargetMode="External"/><Relationship Id="rId1" Type="http://schemas.openxmlformats.org/officeDocument/2006/relationships/hyperlink" Target="mailto:bobwillard@sustainabilityadvantage.com" TargetMode="External"/><Relationship Id="rId6" Type="http://schemas.openxmlformats.org/officeDocument/2006/relationships/printerSettings" Target="../printerSettings/printerSettings1.bin"/><Relationship Id="rId5" Type="http://schemas.openxmlformats.org/officeDocument/2006/relationships/hyperlink" Target="mailto:bobwillard@sustainabilityadvantage.com" TargetMode="External"/><Relationship Id="rId4" Type="http://schemas.openxmlformats.org/officeDocument/2006/relationships/hyperlink" Target="https://sustainabilityadvantage.com/documents/HR%20Hiring%20and%20Attrition%20Cost%20Calculator.xlsx" TargetMode="Externa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hyperlink" Target="https://www.accountingforsustainability.org/en/knowledge-hub/guides/capex.html" TargetMode="External"/><Relationship Id="rId5" Type="http://schemas.openxmlformats.org/officeDocument/2006/relationships/image" Target="../media/image3.jpeg"/><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image" Target="../media/image3.jpeg"/></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omments" Target="../comments2.xml"/><Relationship Id="rId2" Type="http://schemas.openxmlformats.org/officeDocument/2006/relationships/hyperlink" Target="https://sustainabilityadvantage.com/documents/HR%20Hiring%20and%20Attrition%20Cost%20Calculator.xlsx" TargetMode="External"/><Relationship Id="rId1" Type="http://schemas.openxmlformats.org/officeDocument/2006/relationships/hyperlink" Target="https://sustainabilityadvantage.com/documents/ROI%20Calculator.xlsx" TargetMode="External"/><Relationship Id="rId6" Type="http://schemas.openxmlformats.org/officeDocument/2006/relationships/image" Target="../media/image3.jpeg"/><Relationship Id="rId5" Type="http://schemas.openxmlformats.org/officeDocument/2006/relationships/vmlDrawing" Target="../drawings/vmlDrawing2.vml"/><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image" Target="../media/image3.jpeg"/></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image" Target="../media/image3.jpeg"/></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7.bin"/><Relationship Id="rId1" Type="http://schemas.openxmlformats.org/officeDocument/2006/relationships/hyperlink" Target="https://sustainabilityadvantage.com/documents/ROI%20Calculator.xlsx" TargetMode="External"/><Relationship Id="rId6" Type="http://schemas.openxmlformats.org/officeDocument/2006/relationships/comments" Target="../comments5.xml"/><Relationship Id="rId5" Type="http://schemas.openxmlformats.org/officeDocument/2006/relationships/image" Target="../media/image3.jpeg"/><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8.bin"/><Relationship Id="rId1" Type="http://schemas.openxmlformats.org/officeDocument/2006/relationships/hyperlink" Target="https://www.accountingforsustainability.org/en/knowledge-hub/guides/capex.html" TargetMode="External"/><Relationship Id="rId5" Type="http://schemas.openxmlformats.org/officeDocument/2006/relationships/image" Target="../media/image3.jpeg"/><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9FCA7-1A36-4060-AE8B-24CAE23761F8}">
  <sheetPr>
    <tabColor theme="0"/>
    <pageSetUpPr fitToPage="1"/>
  </sheetPr>
  <dimension ref="A1:O31"/>
  <sheetViews>
    <sheetView showGridLines="0" tabSelected="1" zoomScaleNormal="100" workbookViewId="0">
      <selection activeCell="B3" sqref="B3:D3"/>
    </sheetView>
  </sheetViews>
  <sheetFormatPr defaultColWidth="8.77734375" defaultRowHeight="13.8" x14ac:dyDescent="0.25"/>
  <cols>
    <col min="1" max="1" width="3.5546875" style="166" customWidth="1"/>
    <col min="2" max="2" width="14.6640625" style="166" customWidth="1"/>
    <col min="3" max="3" width="52" style="166" customWidth="1"/>
    <col min="4" max="4" width="92.77734375" style="166" customWidth="1"/>
    <col min="5" max="16384" width="8.77734375" style="166"/>
  </cols>
  <sheetData>
    <row r="1" spans="1:15" ht="10.050000000000001" customHeight="1" x14ac:dyDescent="0.25"/>
    <row r="2" spans="1:15" ht="10.050000000000001" customHeight="1" x14ac:dyDescent="0.25"/>
    <row r="3" spans="1:15" s="167" customFormat="1" ht="45" customHeight="1" x14ac:dyDescent="0.25">
      <c r="B3" s="207" t="s">
        <v>534</v>
      </c>
      <c r="C3" s="207"/>
      <c r="D3" s="207"/>
    </row>
    <row r="4" spans="1:15" s="12" customFormat="1" ht="59.4" customHeight="1" x14ac:dyDescent="0.25">
      <c r="B4" s="208" t="s">
        <v>555</v>
      </c>
      <c r="C4" s="209"/>
      <c r="D4" s="209"/>
      <c r="E4" s="4"/>
      <c r="F4" s="168"/>
      <c r="G4" s="168"/>
      <c r="H4" s="167"/>
      <c r="I4" s="167"/>
      <c r="J4" s="167"/>
      <c r="K4" s="167"/>
      <c r="L4" s="167"/>
      <c r="M4" s="167"/>
      <c r="N4" s="169"/>
      <c r="O4" s="169"/>
    </row>
    <row r="5" spans="1:15" s="12" customFormat="1" ht="73.8" customHeight="1" x14ac:dyDescent="0.25">
      <c r="B5" s="215" t="s">
        <v>542</v>
      </c>
      <c r="C5" s="216"/>
      <c r="D5" s="216"/>
      <c r="E5" s="4"/>
      <c r="F5" s="168"/>
      <c r="G5" s="168"/>
      <c r="H5" s="167"/>
      <c r="I5" s="167"/>
      <c r="J5" s="167"/>
      <c r="K5" s="167"/>
      <c r="L5" s="167"/>
      <c r="M5" s="167"/>
      <c r="N5" s="169"/>
      <c r="O5" s="169"/>
    </row>
    <row r="6" spans="1:15" s="189" customFormat="1" ht="25.05" customHeight="1" x14ac:dyDescent="0.35">
      <c r="B6" s="217" t="s">
        <v>535</v>
      </c>
      <c r="C6" s="217"/>
      <c r="D6" s="217"/>
    </row>
    <row r="7" spans="1:15" s="189" customFormat="1" ht="25.05" customHeight="1" x14ac:dyDescent="0.35">
      <c r="B7" s="217" t="s">
        <v>540</v>
      </c>
      <c r="C7" s="217"/>
      <c r="D7" s="217"/>
    </row>
    <row r="8" spans="1:15" s="12" customFormat="1" ht="10.050000000000001" customHeight="1" x14ac:dyDescent="0.25">
      <c r="B8" s="171"/>
      <c r="C8" s="171"/>
      <c r="D8" s="171"/>
    </row>
    <row r="9" spans="1:15" s="12" customFormat="1" ht="30" customHeight="1" x14ac:dyDescent="0.25">
      <c r="B9" s="211" t="s">
        <v>512</v>
      </c>
      <c r="C9" s="194"/>
      <c r="D9" s="194"/>
    </row>
    <row r="10" spans="1:15" s="172" customFormat="1" ht="160.94999999999999" customHeight="1" x14ac:dyDescent="0.25">
      <c r="B10" s="212" t="s">
        <v>541</v>
      </c>
      <c r="C10" s="213"/>
      <c r="D10" s="213"/>
    </row>
    <row r="11" spans="1:15" s="12" customFormat="1" ht="106.95" customHeight="1" x14ac:dyDescent="0.25">
      <c r="B11" s="213"/>
      <c r="C11" s="213"/>
      <c r="D11" s="213"/>
    </row>
    <row r="12" spans="1:15" s="119" customFormat="1" ht="30" customHeight="1" x14ac:dyDescent="0.3">
      <c r="A12" s="186"/>
      <c r="B12" s="210" t="s">
        <v>533</v>
      </c>
      <c r="C12" s="210"/>
      <c r="D12" s="210"/>
      <c r="E12" s="187"/>
      <c r="F12" s="187"/>
      <c r="G12" s="187"/>
      <c r="H12" s="187"/>
    </row>
    <row r="13" spans="1:15" s="12" customFormat="1" ht="10.050000000000001" customHeight="1" x14ac:dyDescent="0.25">
      <c r="B13" s="171"/>
      <c r="C13" s="171"/>
      <c r="D13" s="171"/>
    </row>
    <row r="14" spans="1:15" s="12" customFormat="1" ht="10.050000000000001" customHeight="1" x14ac:dyDescent="0.25">
      <c r="B14" s="171"/>
      <c r="C14" s="171"/>
      <c r="D14" s="171"/>
    </row>
    <row r="15" spans="1:15" s="12" customFormat="1" ht="30" customHeight="1" x14ac:dyDescent="0.25">
      <c r="B15" s="193" t="s">
        <v>386</v>
      </c>
      <c r="C15" s="194"/>
      <c r="D15" s="194"/>
    </row>
    <row r="16" spans="1:15" s="13" customFormat="1" ht="30" customHeight="1" x14ac:dyDescent="0.25">
      <c r="B16" s="195" t="s">
        <v>387</v>
      </c>
      <c r="C16" s="196"/>
      <c r="D16" s="197"/>
    </row>
    <row r="17" spans="1:8" s="13" customFormat="1" ht="30" customHeight="1" x14ac:dyDescent="0.25">
      <c r="B17" s="198" t="s">
        <v>388</v>
      </c>
      <c r="C17" s="199"/>
      <c r="D17" s="200"/>
    </row>
    <row r="18" spans="1:8" s="13" customFormat="1" ht="30" customHeight="1" x14ac:dyDescent="0.25">
      <c r="B18" s="201" t="s">
        <v>389</v>
      </c>
      <c r="C18" s="202"/>
      <c r="D18" s="203"/>
    </row>
    <row r="19" spans="1:8" s="13" customFormat="1" ht="30" customHeight="1" x14ac:dyDescent="0.25">
      <c r="B19" s="204" t="s">
        <v>390</v>
      </c>
      <c r="C19" s="205"/>
      <c r="D19" s="206"/>
    </row>
    <row r="20" spans="1:8" ht="28.95" customHeight="1" x14ac:dyDescent="0.25">
      <c r="B20" s="173"/>
      <c r="C20" s="173"/>
      <c r="D20" s="173"/>
    </row>
    <row r="21" spans="1:8" s="12" customFormat="1" ht="30" customHeight="1" x14ac:dyDescent="0.25">
      <c r="B21" s="193" t="s">
        <v>513</v>
      </c>
      <c r="C21" s="194"/>
      <c r="D21" s="194"/>
    </row>
    <row r="22" spans="1:8" s="12" customFormat="1" ht="38.549999999999997" customHeight="1" x14ac:dyDescent="0.25">
      <c r="B22" s="212" t="s">
        <v>515</v>
      </c>
      <c r="C22" s="213"/>
      <c r="D22" s="213"/>
    </row>
    <row r="23" spans="1:8" s="12" customFormat="1" ht="23.55" customHeight="1" x14ac:dyDescent="0.25">
      <c r="B23" s="214" t="s">
        <v>514</v>
      </c>
      <c r="C23" s="214"/>
      <c r="D23" s="214"/>
    </row>
    <row r="24" spans="1:8" x14ac:dyDescent="0.25">
      <c r="B24" s="167"/>
      <c r="C24" s="167"/>
      <c r="D24" s="167"/>
    </row>
    <row r="26" spans="1:8" s="481" customFormat="1" ht="168" customHeight="1" x14ac:dyDescent="0.3">
      <c r="B26" s="482" t="s">
        <v>557</v>
      </c>
      <c r="C26" s="483"/>
      <c r="D26" s="484"/>
      <c r="E26" s="485"/>
      <c r="F26" s="486"/>
      <c r="G26" s="486"/>
      <c r="H26" s="486"/>
    </row>
    <row r="27" spans="1:8" s="487" customFormat="1" ht="16.8" customHeight="1" x14ac:dyDescent="0.3">
      <c r="B27" s="488" t="s">
        <v>558</v>
      </c>
      <c r="C27" s="489"/>
      <c r="D27" s="489"/>
    </row>
    <row r="28" spans="1:8" s="487" customFormat="1" ht="13.5" customHeight="1" x14ac:dyDescent="0.3"/>
    <row r="29" spans="1:8" s="487" customFormat="1" ht="34.200000000000003" customHeight="1" x14ac:dyDescent="0.3"/>
    <row r="31" spans="1:8" ht="16.2" x14ac:dyDescent="0.25">
      <c r="A31" s="170"/>
      <c r="B31" s="192"/>
      <c r="C31" s="192"/>
    </row>
  </sheetData>
  <mergeCells count="19">
    <mergeCell ref="B3:D3"/>
    <mergeCell ref="B4:D4"/>
    <mergeCell ref="B12:D12"/>
    <mergeCell ref="B9:D9"/>
    <mergeCell ref="B10:D11"/>
    <mergeCell ref="B21:D21"/>
    <mergeCell ref="B22:D22"/>
    <mergeCell ref="B23:D23"/>
    <mergeCell ref="B5:D5"/>
    <mergeCell ref="B7:D7"/>
    <mergeCell ref="B6:D6"/>
    <mergeCell ref="B26:D26"/>
    <mergeCell ref="B27:D27"/>
    <mergeCell ref="B31:C31"/>
    <mergeCell ref="B15:D15"/>
    <mergeCell ref="B16:D16"/>
    <mergeCell ref="B17:D17"/>
    <mergeCell ref="B18:D18"/>
    <mergeCell ref="B19:D19"/>
  </mergeCells>
  <hyperlinks>
    <hyperlink ref="B23:D23" r:id="rId1" display="Please send feedback to bobwillard@sustainabilityadvantage.com." xr:uid="{492C375B-02EB-41E7-A84F-0BB7834B3A73}"/>
    <hyperlink ref="B12:D12" r:id="rId2" display="&quot;CAPEX: A practical guide to embedding sustainability into capital investment appraisal,&quot; Accounting for Sustainability (A4S), CFO Leadership Network, April 2016." xr:uid="{89FD7E8D-8A86-4662-BFEC-CAD066D39EC2}"/>
    <hyperlink ref="B6:D6" r:id="rId3" display="ROI Calculator" xr:uid="{83C6379D-D2E9-49F0-979E-0FB6CDAFEE88}"/>
    <hyperlink ref="B7:D7" r:id="rId4" display="HR Hiring and Attrition Cost Calculator" xr:uid="{5F80420D-C4D6-4D70-BFEA-ACCD3CDEFA2E}"/>
    <hyperlink ref="B27" r:id="rId5" xr:uid="{08CB37CC-8692-4986-AA88-4F85C87CD5D5}"/>
  </hyperlinks>
  <pageMargins left="0.25" right="0.25" top="0.75" bottom="0.75" header="0.3" footer="0.3"/>
  <pageSetup fitToHeight="0" orientation="landscape" horizontalDpi="1200" verticalDpi="1200" r:id="rId6"/>
  <drawing r:id="rId7"/>
  <pictur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3"/>
  <sheetViews>
    <sheetView workbookViewId="0"/>
  </sheetViews>
  <sheetFormatPr defaultRowHeight="14.4" x14ac:dyDescent="0.3"/>
  <sheetData>
    <row r="1" spans="1:5" x14ac:dyDescent="0.3">
      <c r="A1" t="s">
        <v>35</v>
      </c>
      <c r="C1" t="s">
        <v>33</v>
      </c>
      <c r="D1" t="s">
        <v>337</v>
      </c>
      <c r="E1" t="s">
        <v>336</v>
      </c>
    </row>
    <row r="2" spans="1:5" x14ac:dyDescent="0.3">
      <c r="A2" t="s">
        <v>36</v>
      </c>
      <c r="C2" t="s">
        <v>338</v>
      </c>
    </row>
    <row r="3" spans="1:5" x14ac:dyDescent="0.3">
      <c r="A3" t="s">
        <v>37</v>
      </c>
      <c r="B3" t="s">
        <v>42</v>
      </c>
      <c r="C3" t="s">
        <v>339</v>
      </c>
    </row>
    <row r="4" spans="1:5" x14ac:dyDescent="0.3">
      <c r="A4" t="s">
        <v>38</v>
      </c>
      <c r="B4" t="s">
        <v>41</v>
      </c>
      <c r="C4" t="s">
        <v>340</v>
      </c>
    </row>
    <row r="5" spans="1:5" x14ac:dyDescent="0.3">
      <c r="A5" t="s">
        <v>39</v>
      </c>
      <c r="B5" t="s">
        <v>40</v>
      </c>
      <c r="C5" t="s">
        <v>341</v>
      </c>
    </row>
    <row r="6" spans="1:5" x14ac:dyDescent="0.3">
      <c r="A6" t="s">
        <v>43</v>
      </c>
      <c r="B6" t="s">
        <v>44</v>
      </c>
      <c r="C6" t="s">
        <v>342</v>
      </c>
    </row>
    <row r="7" spans="1:5" x14ac:dyDescent="0.3">
      <c r="A7" t="s">
        <v>45</v>
      </c>
      <c r="B7" t="s">
        <v>46</v>
      </c>
      <c r="C7" t="s">
        <v>343</v>
      </c>
    </row>
    <row r="8" spans="1:5" x14ac:dyDescent="0.3">
      <c r="A8" t="s">
        <v>47</v>
      </c>
      <c r="B8" t="s">
        <v>48</v>
      </c>
    </row>
    <row r="9" spans="1:5" x14ac:dyDescent="0.3">
      <c r="A9" t="s">
        <v>49</v>
      </c>
      <c r="B9" t="s">
        <v>50</v>
      </c>
    </row>
    <row r="10" spans="1:5" x14ac:dyDescent="0.3">
      <c r="A10" t="s">
        <v>51</v>
      </c>
      <c r="B10" t="s">
        <v>52</v>
      </c>
    </row>
    <row r="11" spans="1:5" x14ac:dyDescent="0.3">
      <c r="A11" t="s">
        <v>53</v>
      </c>
      <c r="B11" t="s">
        <v>54</v>
      </c>
    </row>
    <row r="12" spans="1:5" x14ac:dyDescent="0.3">
      <c r="A12" t="s">
        <v>55</v>
      </c>
      <c r="B12" t="s">
        <v>56</v>
      </c>
    </row>
    <row r="13" spans="1:5" x14ac:dyDescent="0.3">
      <c r="A13" t="s">
        <v>57</v>
      </c>
      <c r="B13" t="s">
        <v>58</v>
      </c>
    </row>
    <row r="14" spans="1:5" x14ac:dyDescent="0.3">
      <c r="A14" t="s">
        <v>59</v>
      </c>
      <c r="B14" t="s">
        <v>60</v>
      </c>
    </row>
    <row r="15" spans="1:5" x14ac:dyDescent="0.3">
      <c r="A15" t="s">
        <v>61</v>
      </c>
      <c r="B15" t="s">
        <v>62</v>
      </c>
    </row>
    <row r="16" spans="1:5" x14ac:dyDescent="0.3">
      <c r="A16" t="s">
        <v>63</v>
      </c>
      <c r="B16" t="s">
        <v>64</v>
      </c>
    </row>
    <row r="17" spans="1:2" x14ac:dyDescent="0.3">
      <c r="A17" t="s">
        <v>65</v>
      </c>
      <c r="B17" t="s">
        <v>66</v>
      </c>
    </row>
    <row r="18" spans="1:2" x14ac:dyDescent="0.3">
      <c r="A18" t="s">
        <v>67</v>
      </c>
      <c r="B18" t="s">
        <v>68</v>
      </c>
    </row>
    <row r="19" spans="1:2" x14ac:dyDescent="0.3">
      <c r="A19" t="s">
        <v>69</v>
      </c>
      <c r="B19" t="s">
        <v>70</v>
      </c>
    </row>
    <row r="20" spans="1:2" x14ac:dyDescent="0.3">
      <c r="A20" t="s">
        <v>71</v>
      </c>
      <c r="B20" t="s">
        <v>72</v>
      </c>
    </row>
    <row r="21" spans="1:2" x14ac:dyDescent="0.3">
      <c r="A21" t="s">
        <v>73</v>
      </c>
      <c r="B21" t="s">
        <v>74</v>
      </c>
    </row>
    <row r="22" spans="1:2" x14ac:dyDescent="0.3">
      <c r="A22" t="s">
        <v>75</v>
      </c>
      <c r="B22" t="s">
        <v>76</v>
      </c>
    </row>
    <row r="23" spans="1:2" x14ac:dyDescent="0.3">
      <c r="A23" t="s">
        <v>77</v>
      </c>
      <c r="B23" t="s">
        <v>78</v>
      </c>
    </row>
    <row r="24" spans="1:2" x14ac:dyDescent="0.3">
      <c r="A24" t="s">
        <v>79</v>
      </c>
      <c r="B24" t="s">
        <v>80</v>
      </c>
    </row>
    <row r="25" spans="1:2" x14ac:dyDescent="0.3">
      <c r="A25" t="s">
        <v>81</v>
      </c>
      <c r="B25" t="s">
        <v>82</v>
      </c>
    </row>
    <row r="26" spans="1:2" x14ac:dyDescent="0.3">
      <c r="A26" t="s">
        <v>83</v>
      </c>
      <c r="B26" t="s">
        <v>84</v>
      </c>
    </row>
    <row r="27" spans="1:2" x14ac:dyDescent="0.3">
      <c r="A27" t="s">
        <v>85</v>
      </c>
      <c r="B27" t="s">
        <v>86</v>
      </c>
    </row>
    <row r="28" spans="1:2" x14ac:dyDescent="0.3">
      <c r="A28" t="s">
        <v>87</v>
      </c>
      <c r="B28" t="s">
        <v>88</v>
      </c>
    </row>
    <row r="29" spans="1:2" x14ac:dyDescent="0.3">
      <c r="A29" t="s">
        <v>89</v>
      </c>
      <c r="B29" t="s">
        <v>90</v>
      </c>
    </row>
    <row r="30" spans="1:2" x14ac:dyDescent="0.3">
      <c r="A30" t="s">
        <v>91</v>
      </c>
      <c r="B30" t="s">
        <v>92</v>
      </c>
    </row>
    <row r="31" spans="1:2" x14ac:dyDescent="0.3">
      <c r="A31" t="s">
        <v>93</v>
      </c>
      <c r="B31" t="s">
        <v>94</v>
      </c>
    </row>
    <row r="32" spans="1:2" x14ac:dyDescent="0.3">
      <c r="A32" t="s">
        <v>95</v>
      </c>
      <c r="B32" t="s">
        <v>96</v>
      </c>
    </row>
    <row r="33" spans="1:2" x14ac:dyDescent="0.3">
      <c r="A33" t="s">
        <v>97</v>
      </c>
      <c r="B33" t="s">
        <v>98</v>
      </c>
    </row>
    <row r="34" spans="1:2" x14ac:dyDescent="0.3">
      <c r="A34" t="s">
        <v>99</v>
      </c>
      <c r="B34" t="s">
        <v>100</v>
      </c>
    </row>
    <row r="35" spans="1:2" x14ac:dyDescent="0.3">
      <c r="A35" t="s">
        <v>101</v>
      </c>
      <c r="B35" t="s">
        <v>102</v>
      </c>
    </row>
    <row r="36" spans="1:2" x14ac:dyDescent="0.3">
      <c r="A36" t="s">
        <v>103</v>
      </c>
      <c r="B36" t="s">
        <v>104</v>
      </c>
    </row>
    <row r="37" spans="1:2" x14ac:dyDescent="0.3">
      <c r="A37" t="s">
        <v>105</v>
      </c>
      <c r="B37" t="s">
        <v>106</v>
      </c>
    </row>
    <row r="38" spans="1:2" x14ac:dyDescent="0.3">
      <c r="A38" t="s">
        <v>107</v>
      </c>
      <c r="B38" t="s">
        <v>108</v>
      </c>
    </row>
    <row r="39" spans="1:2" x14ac:dyDescent="0.3">
      <c r="A39" t="s">
        <v>109</v>
      </c>
      <c r="B39" t="s">
        <v>110</v>
      </c>
    </row>
    <row r="40" spans="1:2" x14ac:dyDescent="0.3">
      <c r="A40" t="s">
        <v>111</v>
      </c>
      <c r="B40" t="s">
        <v>112</v>
      </c>
    </row>
    <row r="41" spans="1:2" x14ac:dyDescent="0.3">
      <c r="A41" t="s">
        <v>113</v>
      </c>
    </row>
    <row r="42" spans="1:2" x14ac:dyDescent="0.3">
      <c r="A42" t="s">
        <v>114</v>
      </c>
      <c r="B42" t="s">
        <v>115</v>
      </c>
    </row>
    <row r="43" spans="1:2" x14ac:dyDescent="0.3">
      <c r="A43" t="s">
        <v>116</v>
      </c>
    </row>
    <row r="44" spans="1:2" x14ac:dyDescent="0.3">
      <c r="A44" t="s">
        <v>117</v>
      </c>
      <c r="B44" t="s">
        <v>118</v>
      </c>
    </row>
    <row r="45" spans="1:2" x14ac:dyDescent="0.3">
      <c r="A45" t="s">
        <v>119</v>
      </c>
      <c r="B45" t="s">
        <v>120</v>
      </c>
    </row>
    <row r="46" spans="1:2" x14ac:dyDescent="0.3">
      <c r="A46" t="s">
        <v>121</v>
      </c>
      <c r="B46" t="s">
        <v>122</v>
      </c>
    </row>
    <row r="47" spans="1:2" x14ac:dyDescent="0.3">
      <c r="A47" t="s">
        <v>123</v>
      </c>
      <c r="B47" t="s">
        <v>124</v>
      </c>
    </row>
    <row r="48" spans="1:2" x14ac:dyDescent="0.3">
      <c r="A48" t="s">
        <v>125</v>
      </c>
      <c r="B48" t="s">
        <v>126</v>
      </c>
    </row>
    <row r="49" spans="1:2" x14ac:dyDescent="0.3">
      <c r="A49" t="s">
        <v>127</v>
      </c>
      <c r="B49" t="s">
        <v>128</v>
      </c>
    </row>
    <row r="50" spans="1:2" x14ac:dyDescent="0.3">
      <c r="A50" t="s">
        <v>129</v>
      </c>
      <c r="B50" t="s">
        <v>130</v>
      </c>
    </row>
    <row r="51" spans="1:2" x14ac:dyDescent="0.3">
      <c r="A51" t="s">
        <v>131</v>
      </c>
      <c r="B51" t="s">
        <v>132</v>
      </c>
    </row>
    <row r="52" spans="1:2" x14ac:dyDescent="0.3">
      <c r="A52" t="s">
        <v>133</v>
      </c>
      <c r="B52" t="s">
        <v>134</v>
      </c>
    </row>
    <row r="53" spans="1:2" x14ac:dyDescent="0.3">
      <c r="A53" t="s">
        <v>135</v>
      </c>
      <c r="B53" t="s">
        <v>136</v>
      </c>
    </row>
    <row r="54" spans="1:2" x14ac:dyDescent="0.3">
      <c r="A54" t="s">
        <v>137</v>
      </c>
      <c r="B54" t="s">
        <v>138</v>
      </c>
    </row>
    <row r="55" spans="1:2" x14ac:dyDescent="0.3">
      <c r="A55" t="s">
        <v>139</v>
      </c>
      <c r="B55" t="s">
        <v>140</v>
      </c>
    </row>
    <row r="56" spans="1:2" x14ac:dyDescent="0.3">
      <c r="A56" t="s">
        <v>141</v>
      </c>
      <c r="B56" t="s">
        <v>142</v>
      </c>
    </row>
    <row r="57" spans="1:2" x14ac:dyDescent="0.3">
      <c r="A57" t="s">
        <v>143</v>
      </c>
      <c r="B57" t="s">
        <v>144</v>
      </c>
    </row>
    <row r="58" spans="1:2" x14ac:dyDescent="0.3">
      <c r="A58" t="s">
        <v>145</v>
      </c>
      <c r="B58" t="s">
        <v>146</v>
      </c>
    </row>
    <row r="59" spans="1:2" x14ac:dyDescent="0.3">
      <c r="A59" t="s">
        <v>147</v>
      </c>
      <c r="B59" t="s">
        <v>148</v>
      </c>
    </row>
    <row r="60" spans="1:2" x14ac:dyDescent="0.3">
      <c r="A60" t="s">
        <v>149</v>
      </c>
      <c r="B60" t="s">
        <v>150</v>
      </c>
    </row>
    <row r="61" spans="1:2" x14ac:dyDescent="0.3">
      <c r="A61" t="s">
        <v>151</v>
      </c>
      <c r="B61" t="s">
        <v>152</v>
      </c>
    </row>
    <row r="62" spans="1:2" x14ac:dyDescent="0.3">
      <c r="A62" t="s">
        <v>153</v>
      </c>
      <c r="B62" t="s">
        <v>154</v>
      </c>
    </row>
    <row r="63" spans="1:2" x14ac:dyDescent="0.3">
      <c r="A63" t="s">
        <v>155</v>
      </c>
      <c r="B63" t="s">
        <v>156</v>
      </c>
    </row>
    <row r="64" spans="1:2" x14ac:dyDescent="0.3">
      <c r="A64" t="s">
        <v>157</v>
      </c>
      <c r="B64" t="s">
        <v>158</v>
      </c>
    </row>
    <row r="65" spans="1:2" x14ac:dyDescent="0.3">
      <c r="A65" t="s">
        <v>159</v>
      </c>
      <c r="B65" t="s">
        <v>160</v>
      </c>
    </row>
    <row r="66" spans="1:2" x14ac:dyDescent="0.3">
      <c r="A66" t="s">
        <v>161</v>
      </c>
      <c r="B66" t="s">
        <v>162</v>
      </c>
    </row>
    <row r="67" spans="1:2" x14ac:dyDescent="0.3">
      <c r="A67" t="s">
        <v>163</v>
      </c>
      <c r="B67" t="s">
        <v>164</v>
      </c>
    </row>
    <row r="68" spans="1:2" x14ac:dyDescent="0.3">
      <c r="A68" t="s">
        <v>165</v>
      </c>
      <c r="B68" t="s">
        <v>166</v>
      </c>
    </row>
    <row r="69" spans="1:2" x14ac:dyDescent="0.3">
      <c r="A69" t="s">
        <v>167</v>
      </c>
      <c r="B69" t="s">
        <v>168</v>
      </c>
    </row>
    <row r="70" spans="1:2" x14ac:dyDescent="0.3">
      <c r="A70" t="s">
        <v>169</v>
      </c>
      <c r="B70" t="s">
        <v>170</v>
      </c>
    </row>
    <row r="71" spans="1:2" x14ac:dyDescent="0.3">
      <c r="A71" t="s">
        <v>171</v>
      </c>
      <c r="B71" t="s">
        <v>172</v>
      </c>
    </row>
    <row r="72" spans="1:2" x14ac:dyDescent="0.3">
      <c r="A72" t="s">
        <v>173</v>
      </c>
      <c r="B72" t="s">
        <v>174</v>
      </c>
    </row>
    <row r="73" spans="1:2" x14ac:dyDescent="0.3">
      <c r="A73" t="s">
        <v>175</v>
      </c>
      <c r="B73" t="s">
        <v>176</v>
      </c>
    </row>
    <row r="74" spans="1:2" x14ac:dyDescent="0.3">
      <c r="A74" t="s">
        <v>177</v>
      </c>
      <c r="B74" t="s">
        <v>178</v>
      </c>
    </row>
    <row r="75" spans="1:2" x14ac:dyDescent="0.3">
      <c r="A75" t="s">
        <v>179</v>
      </c>
      <c r="B75" t="s">
        <v>180</v>
      </c>
    </row>
    <row r="76" spans="1:2" x14ac:dyDescent="0.3">
      <c r="A76" t="s">
        <v>181</v>
      </c>
      <c r="B76" t="s">
        <v>182</v>
      </c>
    </row>
    <row r="77" spans="1:2" x14ac:dyDescent="0.3">
      <c r="A77" t="s">
        <v>183</v>
      </c>
      <c r="B77" t="s">
        <v>184</v>
      </c>
    </row>
    <row r="78" spans="1:2" x14ac:dyDescent="0.3">
      <c r="A78" t="s">
        <v>185</v>
      </c>
      <c r="B78" t="s">
        <v>186</v>
      </c>
    </row>
    <row r="79" spans="1:2" x14ac:dyDescent="0.3">
      <c r="A79" t="s">
        <v>187</v>
      </c>
      <c r="B79" t="s">
        <v>188</v>
      </c>
    </row>
    <row r="80" spans="1:2" x14ac:dyDescent="0.3">
      <c r="A80" t="s">
        <v>189</v>
      </c>
      <c r="B80" t="s">
        <v>190</v>
      </c>
    </row>
    <row r="81" spans="1:2" x14ac:dyDescent="0.3">
      <c r="A81" t="s">
        <v>191</v>
      </c>
      <c r="B81" t="s">
        <v>192</v>
      </c>
    </row>
    <row r="82" spans="1:2" x14ac:dyDescent="0.3">
      <c r="A82" t="s">
        <v>193</v>
      </c>
      <c r="B82" t="s">
        <v>194</v>
      </c>
    </row>
    <row r="83" spans="1:2" x14ac:dyDescent="0.3">
      <c r="A83" t="s">
        <v>195</v>
      </c>
      <c r="B83" t="s">
        <v>196</v>
      </c>
    </row>
    <row r="84" spans="1:2" x14ac:dyDescent="0.3">
      <c r="A84" t="s">
        <v>197</v>
      </c>
      <c r="B84" t="s">
        <v>198</v>
      </c>
    </row>
    <row r="85" spans="1:2" x14ac:dyDescent="0.3">
      <c r="A85" t="s">
        <v>199</v>
      </c>
      <c r="B85" t="s">
        <v>200</v>
      </c>
    </row>
    <row r="86" spans="1:2" x14ac:dyDescent="0.3">
      <c r="A86" t="s">
        <v>201</v>
      </c>
      <c r="B86" t="s">
        <v>202</v>
      </c>
    </row>
    <row r="87" spans="1:2" x14ac:dyDescent="0.3">
      <c r="A87" t="s">
        <v>203</v>
      </c>
      <c r="B87" t="s">
        <v>204</v>
      </c>
    </row>
    <row r="88" spans="1:2" x14ac:dyDescent="0.3">
      <c r="A88" t="s">
        <v>205</v>
      </c>
      <c r="B88" t="s">
        <v>206</v>
      </c>
    </row>
    <row r="89" spans="1:2" x14ac:dyDescent="0.3">
      <c r="A89" t="s">
        <v>207</v>
      </c>
      <c r="B89" t="s">
        <v>208</v>
      </c>
    </row>
    <row r="90" spans="1:2" x14ac:dyDescent="0.3">
      <c r="A90" t="s">
        <v>209</v>
      </c>
      <c r="B90" t="s">
        <v>210</v>
      </c>
    </row>
    <row r="91" spans="1:2" x14ac:dyDescent="0.3">
      <c r="A91" t="s">
        <v>211</v>
      </c>
      <c r="B91" t="s">
        <v>212</v>
      </c>
    </row>
    <row r="92" spans="1:2" x14ac:dyDescent="0.3">
      <c r="A92" t="s">
        <v>213</v>
      </c>
      <c r="B92" t="s">
        <v>214</v>
      </c>
    </row>
    <row r="93" spans="1:2" x14ac:dyDescent="0.3">
      <c r="A93" t="s">
        <v>215</v>
      </c>
      <c r="B93" t="s">
        <v>216</v>
      </c>
    </row>
    <row r="94" spans="1:2" x14ac:dyDescent="0.3">
      <c r="A94" t="s">
        <v>217</v>
      </c>
      <c r="B94" t="s">
        <v>218</v>
      </c>
    </row>
    <row r="95" spans="1:2" x14ac:dyDescent="0.3">
      <c r="A95" t="s">
        <v>219</v>
      </c>
      <c r="B95" t="s">
        <v>220</v>
      </c>
    </row>
    <row r="96" spans="1:2" x14ac:dyDescent="0.3">
      <c r="A96" t="s">
        <v>221</v>
      </c>
      <c r="B96" t="s">
        <v>222</v>
      </c>
    </row>
    <row r="97" spans="1:2" x14ac:dyDescent="0.3">
      <c r="A97" t="s">
        <v>223</v>
      </c>
      <c r="B97" t="s">
        <v>224</v>
      </c>
    </row>
    <row r="98" spans="1:2" x14ac:dyDescent="0.3">
      <c r="A98" t="s">
        <v>225</v>
      </c>
      <c r="B98" t="s">
        <v>226</v>
      </c>
    </row>
    <row r="99" spans="1:2" x14ac:dyDescent="0.3">
      <c r="A99" t="s">
        <v>227</v>
      </c>
      <c r="B99" t="s">
        <v>228</v>
      </c>
    </row>
    <row r="100" spans="1:2" x14ac:dyDescent="0.3">
      <c r="A100" t="s">
        <v>229</v>
      </c>
      <c r="B100" t="s">
        <v>230</v>
      </c>
    </row>
    <row r="101" spans="1:2" x14ac:dyDescent="0.3">
      <c r="A101" t="s">
        <v>231</v>
      </c>
      <c r="B101" t="s">
        <v>232</v>
      </c>
    </row>
    <row r="102" spans="1:2" x14ac:dyDescent="0.3">
      <c r="A102" t="s">
        <v>233</v>
      </c>
      <c r="B102" t="s">
        <v>234</v>
      </c>
    </row>
    <row r="103" spans="1:2" x14ac:dyDescent="0.3">
      <c r="A103" t="s">
        <v>235</v>
      </c>
      <c r="B103" t="s">
        <v>236</v>
      </c>
    </row>
    <row r="104" spans="1:2" x14ac:dyDescent="0.3">
      <c r="A104" t="s">
        <v>237</v>
      </c>
      <c r="B104" t="s">
        <v>238</v>
      </c>
    </row>
    <row r="105" spans="1:2" x14ac:dyDescent="0.3">
      <c r="A105" t="s">
        <v>239</v>
      </c>
      <c r="B105" t="s">
        <v>240</v>
      </c>
    </row>
    <row r="106" spans="1:2" x14ac:dyDescent="0.3">
      <c r="A106" t="s">
        <v>241</v>
      </c>
      <c r="B106" t="s">
        <v>242</v>
      </c>
    </row>
    <row r="107" spans="1:2" x14ac:dyDescent="0.3">
      <c r="A107" t="s">
        <v>243</v>
      </c>
      <c r="B107" t="s">
        <v>244</v>
      </c>
    </row>
    <row r="108" spans="1:2" x14ac:dyDescent="0.3">
      <c r="A108" t="s">
        <v>245</v>
      </c>
      <c r="B108" t="s">
        <v>246</v>
      </c>
    </row>
    <row r="109" spans="1:2" x14ac:dyDescent="0.3">
      <c r="A109" t="s">
        <v>247</v>
      </c>
      <c r="B109" t="s">
        <v>248</v>
      </c>
    </row>
    <row r="110" spans="1:2" x14ac:dyDescent="0.3">
      <c r="A110" t="s">
        <v>249</v>
      </c>
      <c r="B110" t="s">
        <v>250</v>
      </c>
    </row>
    <row r="111" spans="1:2" x14ac:dyDescent="0.3">
      <c r="A111" t="s">
        <v>251</v>
      </c>
      <c r="B111" t="s">
        <v>252</v>
      </c>
    </row>
    <row r="112" spans="1:2" x14ac:dyDescent="0.3">
      <c r="A112" t="s">
        <v>253</v>
      </c>
      <c r="B112" t="s">
        <v>254</v>
      </c>
    </row>
    <row r="113" spans="1:2" x14ac:dyDescent="0.3">
      <c r="A113" t="s">
        <v>255</v>
      </c>
      <c r="B113" t="s">
        <v>256</v>
      </c>
    </row>
    <row r="114" spans="1:2" x14ac:dyDescent="0.3">
      <c r="A114" t="s">
        <v>257</v>
      </c>
      <c r="B114" t="s">
        <v>258</v>
      </c>
    </row>
    <row r="115" spans="1:2" x14ac:dyDescent="0.3">
      <c r="A115" t="s">
        <v>259</v>
      </c>
      <c r="B115" t="s">
        <v>260</v>
      </c>
    </row>
    <row r="116" spans="1:2" x14ac:dyDescent="0.3">
      <c r="A116" t="s">
        <v>261</v>
      </c>
      <c r="B116" t="s">
        <v>262</v>
      </c>
    </row>
    <row r="117" spans="1:2" x14ac:dyDescent="0.3">
      <c r="A117" t="s">
        <v>263</v>
      </c>
      <c r="B117" t="s">
        <v>264</v>
      </c>
    </row>
    <row r="118" spans="1:2" x14ac:dyDescent="0.3">
      <c r="A118" t="s">
        <v>265</v>
      </c>
      <c r="B118" t="s">
        <v>266</v>
      </c>
    </row>
    <row r="119" spans="1:2" x14ac:dyDescent="0.3">
      <c r="A119" t="s">
        <v>267</v>
      </c>
      <c r="B119" t="s">
        <v>268</v>
      </c>
    </row>
    <row r="120" spans="1:2" x14ac:dyDescent="0.3">
      <c r="A120" t="s">
        <v>269</v>
      </c>
      <c r="B120" t="s">
        <v>270</v>
      </c>
    </row>
    <row r="121" spans="1:2" x14ac:dyDescent="0.3">
      <c r="A121" t="s">
        <v>271</v>
      </c>
      <c r="B121" t="s">
        <v>272</v>
      </c>
    </row>
    <row r="122" spans="1:2" x14ac:dyDescent="0.3">
      <c r="A122" t="s">
        <v>273</v>
      </c>
      <c r="B122" t="s">
        <v>274</v>
      </c>
    </row>
    <row r="123" spans="1:2" x14ac:dyDescent="0.3">
      <c r="A123" t="s">
        <v>275</v>
      </c>
      <c r="B123" t="s">
        <v>276</v>
      </c>
    </row>
    <row r="124" spans="1:2" x14ac:dyDescent="0.3">
      <c r="A124" t="s">
        <v>277</v>
      </c>
      <c r="B124" t="s">
        <v>278</v>
      </c>
    </row>
    <row r="125" spans="1:2" x14ac:dyDescent="0.3">
      <c r="A125" t="s">
        <v>279</v>
      </c>
      <c r="B125" t="s">
        <v>280</v>
      </c>
    </row>
    <row r="126" spans="1:2" x14ac:dyDescent="0.3">
      <c r="A126" t="s">
        <v>281</v>
      </c>
      <c r="B126" t="s">
        <v>282</v>
      </c>
    </row>
    <row r="127" spans="1:2" x14ac:dyDescent="0.3">
      <c r="A127" t="s">
        <v>283</v>
      </c>
      <c r="B127" t="s">
        <v>284</v>
      </c>
    </row>
    <row r="128" spans="1:2" x14ac:dyDescent="0.3">
      <c r="A128" t="s">
        <v>285</v>
      </c>
      <c r="B128" t="s">
        <v>286</v>
      </c>
    </row>
    <row r="129" spans="1:2" x14ac:dyDescent="0.3">
      <c r="A129" t="s">
        <v>287</v>
      </c>
      <c r="B129" t="s">
        <v>288</v>
      </c>
    </row>
    <row r="130" spans="1:2" x14ac:dyDescent="0.3">
      <c r="A130" t="s">
        <v>289</v>
      </c>
      <c r="B130" t="s">
        <v>290</v>
      </c>
    </row>
    <row r="131" spans="1:2" x14ac:dyDescent="0.3">
      <c r="A131" t="s">
        <v>291</v>
      </c>
      <c r="B131" t="s">
        <v>292</v>
      </c>
    </row>
    <row r="132" spans="1:2" x14ac:dyDescent="0.3">
      <c r="A132" t="s">
        <v>293</v>
      </c>
      <c r="B132" t="s">
        <v>294</v>
      </c>
    </row>
    <row r="133" spans="1:2" x14ac:dyDescent="0.3">
      <c r="A133" t="s">
        <v>295</v>
      </c>
      <c r="B133" t="s">
        <v>296</v>
      </c>
    </row>
    <row r="134" spans="1:2" x14ac:dyDescent="0.3">
      <c r="A134" t="s">
        <v>297</v>
      </c>
      <c r="B134" t="s">
        <v>298</v>
      </c>
    </row>
    <row r="135" spans="1:2" x14ac:dyDescent="0.3">
      <c r="A135" t="s">
        <v>299</v>
      </c>
      <c r="B135" t="s">
        <v>300</v>
      </c>
    </row>
    <row r="136" spans="1:2" x14ac:dyDescent="0.3">
      <c r="A136" t="s">
        <v>301</v>
      </c>
      <c r="B136" t="s">
        <v>302</v>
      </c>
    </row>
    <row r="137" spans="1:2" x14ac:dyDescent="0.3">
      <c r="A137" t="s">
        <v>303</v>
      </c>
      <c r="B137" t="s">
        <v>304</v>
      </c>
    </row>
    <row r="138" spans="1:2" x14ac:dyDescent="0.3">
      <c r="A138" t="s">
        <v>305</v>
      </c>
      <c r="B138" t="s">
        <v>306</v>
      </c>
    </row>
    <row r="139" spans="1:2" x14ac:dyDescent="0.3">
      <c r="A139" t="s">
        <v>307</v>
      </c>
      <c r="B139" t="s">
        <v>308</v>
      </c>
    </row>
    <row r="140" spans="1:2" x14ac:dyDescent="0.3">
      <c r="A140" t="s">
        <v>309</v>
      </c>
      <c r="B140" t="s">
        <v>310</v>
      </c>
    </row>
    <row r="141" spans="1:2" x14ac:dyDescent="0.3">
      <c r="A141" t="s">
        <v>311</v>
      </c>
      <c r="B141" t="s">
        <v>312</v>
      </c>
    </row>
    <row r="142" spans="1:2" x14ac:dyDescent="0.3">
      <c r="A142" t="s">
        <v>313</v>
      </c>
      <c r="B142" t="s">
        <v>314</v>
      </c>
    </row>
    <row r="143" spans="1:2" x14ac:dyDescent="0.3">
      <c r="A143" t="s">
        <v>315</v>
      </c>
      <c r="B143" t="s">
        <v>316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autoPageBreaks="0" fitToPage="1"/>
  </sheetPr>
  <dimension ref="A1:E44"/>
  <sheetViews>
    <sheetView showGridLines="0" zoomScaleNormal="100" workbookViewId="0">
      <selection activeCell="B2" sqref="B2:E2"/>
    </sheetView>
  </sheetViews>
  <sheetFormatPr defaultColWidth="9.21875" defaultRowHeight="13.8" x14ac:dyDescent="0.25"/>
  <cols>
    <col min="1" max="1" width="4.109375" style="6" customWidth="1"/>
    <col min="2" max="2" width="33.21875" style="6" customWidth="1"/>
    <col min="3" max="3" width="36.5546875" style="6" customWidth="1"/>
    <col min="4" max="4" width="25.21875" style="6" customWidth="1"/>
    <col min="5" max="5" width="70" style="6" customWidth="1"/>
    <col min="6" max="6" width="5.5546875" style="6" customWidth="1"/>
    <col min="7" max="7" width="10.44140625" style="6" customWidth="1"/>
    <col min="8" max="16384" width="9.21875" style="6"/>
  </cols>
  <sheetData>
    <row r="1" spans="2:5" ht="10.050000000000001" customHeight="1" x14ac:dyDescent="0.25">
      <c r="D1" s="84"/>
      <c r="E1" s="84"/>
    </row>
    <row r="2" spans="2:5" ht="60" customHeight="1" x14ac:dyDescent="0.25">
      <c r="B2" s="238" t="s">
        <v>376</v>
      </c>
      <c r="C2" s="239"/>
      <c r="D2" s="239"/>
      <c r="E2" s="240"/>
    </row>
    <row r="3" spans="2:5" ht="52.5" customHeight="1" x14ac:dyDescent="0.25">
      <c r="B3" s="247" t="s">
        <v>381</v>
      </c>
      <c r="C3" s="248"/>
      <c r="D3" s="248"/>
      <c r="E3" s="249"/>
    </row>
    <row r="4" spans="2:5" ht="41.55" customHeight="1" x14ac:dyDescent="0.25">
      <c r="B4" s="250" t="s">
        <v>501</v>
      </c>
      <c r="C4" s="251"/>
      <c r="D4" s="251"/>
      <c r="E4" s="252"/>
    </row>
    <row r="5" spans="2:5" ht="10.050000000000001" customHeight="1" x14ac:dyDescent="0.25">
      <c r="D5" s="84"/>
      <c r="E5" s="84"/>
    </row>
    <row r="6" spans="2:5" s="146" customFormat="1" ht="40.049999999999997" customHeight="1" x14ac:dyDescent="0.3">
      <c r="B6" s="241" t="s">
        <v>370</v>
      </c>
      <c r="C6" s="242"/>
      <c r="D6" s="242"/>
      <c r="E6" s="243"/>
    </row>
    <row r="7" spans="2:5" ht="159.44999999999999" customHeight="1" x14ac:dyDescent="0.25">
      <c r="B7" s="244" t="s">
        <v>502</v>
      </c>
      <c r="C7" s="245"/>
      <c r="D7" s="245"/>
      <c r="E7" s="246"/>
    </row>
    <row r="8" spans="2:5" ht="10.050000000000001" customHeight="1" x14ac:dyDescent="0.25">
      <c r="D8" s="84"/>
      <c r="E8" s="84"/>
    </row>
    <row r="9" spans="2:5" s="146" customFormat="1" ht="40.049999999999997" customHeight="1" x14ac:dyDescent="0.3">
      <c r="B9" s="241" t="s">
        <v>496</v>
      </c>
      <c r="C9" s="242"/>
      <c r="D9" s="242"/>
      <c r="E9" s="243"/>
    </row>
    <row r="10" spans="2:5" s="1" customFormat="1" ht="25.05" customHeight="1" x14ac:dyDescent="0.25">
      <c r="B10" s="255" t="s">
        <v>498</v>
      </c>
      <c r="C10" s="256"/>
      <c r="D10" s="256"/>
      <c r="E10" s="257"/>
    </row>
    <row r="11" spans="2:5" s="1" customFormat="1" ht="100.05" customHeight="1" x14ac:dyDescent="0.25">
      <c r="B11" s="244" t="s">
        <v>516</v>
      </c>
      <c r="C11" s="245"/>
      <c r="D11" s="245"/>
      <c r="E11" s="246"/>
    </row>
    <row r="12" spans="2:5" s="1" customFormat="1" ht="25.05" customHeight="1" x14ac:dyDescent="0.25">
      <c r="B12" s="258" t="s">
        <v>497</v>
      </c>
      <c r="C12" s="259"/>
      <c r="D12" s="259"/>
      <c r="E12" s="260"/>
    </row>
    <row r="13" spans="2:5" s="1" customFormat="1" ht="67.95" customHeight="1" x14ac:dyDescent="0.25">
      <c r="B13" s="244" t="s">
        <v>499</v>
      </c>
      <c r="C13" s="245"/>
      <c r="D13" s="245"/>
      <c r="E13" s="246"/>
    </row>
    <row r="14" spans="2:5" s="1" customFormat="1" ht="25.05" customHeight="1" x14ac:dyDescent="0.25">
      <c r="B14" s="258" t="s">
        <v>504</v>
      </c>
      <c r="C14" s="259"/>
      <c r="D14" s="259"/>
      <c r="E14" s="260"/>
    </row>
    <row r="15" spans="2:5" s="1" customFormat="1" ht="62.55" customHeight="1" x14ac:dyDescent="0.25">
      <c r="B15" s="244" t="s">
        <v>500</v>
      </c>
      <c r="C15" s="245"/>
      <c r="D15" s="245"/>
      <c r="E15" s="246"/>
    </row>
    <row r="16" spans="2:5" ht="10.050000000000001" customHeight="1" x14ac:dyDescent="0.25">
      <c r="D16" s="84"/>
      <c r="E16" s="84"/>
    </row>
    <row r="17" spans="2:5" s="146" customFormat="1" ht="40.049999999999997" customHeight="1" x14ac:dyDescent="0.3">
      <c r="B17" s="261" t="s">
        <v>363</v>
      </c>
      <c r="C17" s="262"/>
      <c r="D17" s="262"/>
      <c r="E17" s="263"/>
    </row>
    <row r="18" spans="2:5" ht="30" customHeight="1" x14ac:dyDescent="0.25">
      <c r="B18" s="232" t="s">
        <v>365</v>
      </c>
      <c r="C18" s="16" t="s">
        <v>23</v>
      </c>
      <c r="D18" s="62">
        <f>Revenue!$E$19</f>
        <v>25000000</v>
      </c>
      <c r="E18" s="228" t="s">
        <v>34</v>
      </c>
    </row>
    <row r="19" spans="2:5" ht="30" customHeight="1" x14ac:dyDescent="0.25">
      <c r="B19" s="232"/>
      <c r="C19" s="16" t="s">
        <v>484</v>
      </c>
      <c r="D19" s="62">
        <f>Revenue!$E$21</f>
        <v>1750000.0000000002</v>
      </c>
      <c r="E19" s="228"/>
    </row>
    <row r="20" spans="2:5" ht="30" customHeight="1" x14ac:dyDescent="0.25">
      <c r="B20" s="253" t="s">
        <v>353</v>
      </c>
      <c r="C20" s="254"/>
      <c r="D20" s="62">
        <f>Expenses!$E$22</f>
        <v>5500000</v>
      </c>
      <c r="E20" s="149" t="s">
        <v>34</v>
      </c>
    </row>
    <row r="21" spans="2:5" ht="30" customHeight="1" x14ac:dyDescent="0.25">
      <c r="B21" s="232" t="s">
        <v>483</v>
      </c>
      <c r="C21" s="16" t="s">
        <v>26</v>
      </c>
      <c r="D21" s="62">
        <f>Expenses!$E$28</f>
        <v>3050000</v>
      </c>
      <c r="E21" s="228" t="s">
        <v>34</v>
      </c>
    </row>
    <row r="22" spans="2:5" ht="30" customHeight="1" x14ac:dyDescent="0.25">
      <c r="B22" s="232"/>
      <c r="C22" s="16" t="s">
        <v>485</v>
      </c>
      <c r="D22" s="62">
        <f>Expenses!$E$36</f>
        <v>5700000</v>
      </c>
      <c r="E22" s="228"/>
    </row>
    <row r="23" spans="2:5" ht="30" customHeight="1" x14ac:dyDescent="0.25">
      <c r="B23" s="224" t="s">
        <v>29</v>
      </c>
      <c r="C23" s="225"/>
      <c r="D23" s="62">
        <f>'Asset &amp; Market Values'!$E$12</f>
        <v>11500000</v>
      </c>
      <c r="E23" s="219" t="s">
        <v>357</v>
      </c>
    </row>
    <row r="24" spans="2:5" ht="30" customHeight="1" x14ac:dyDescent="0.25">
      <c r="B24" s="230" t="s">
        <v>30</v>
      </c>
      <c r="C24" s="231"/>
      <c r="D24" s="63">
        <f>'Asset &amp; Market Values'!$E$15</f>
        <v>140000</v>
      </c>
      <c r="E24" s="220"/>
    </row>
    <row r="25" spans="2:5" ht="10.050000000000001" customHeight="1" x14ac:dyDescent="0.25">
      <c r="D25" s="84"/>
      <c r="E25" s="84"/>
    </row>
    <row r="26" spans="2:5" s="146" customFormat="1" ht="40.049999999999997" customHeight="1" x14ac:dyDescent="0.3">
      <c r="B26" s="233" t="s">
        <v>364</v>
      </c>
      <c r="C26" s="234"/>
      <c r="D26" s="234"/>
      <c r="E26" s="235"/>
    </row>
    <row r="27" spans="2:5" ht="30" customHeight="1" x14ac:dyDescent="0.25">
      <c r="B27" s="232" t="s">
        <v>490</v>
      </c>
      <c r="C27" s="16" t="s">
        <v>486</v>
      </c>
      <c r="D27" s="62">
        <f>'Risk Analysis'!$F$12</f>
        <v>17500000</v>
      </c>
      <c r="E27" s="219" t="s">
        <v>508</v>
      </c>
    </row>
    <row r="28" spans="2:5" ht="30" customHeight="1" x14ac:dyDescent="0.25">
      <c r="B28" s="232"/>
      <c r="C28" s="16" t="s">
        <v>487</v>
      </c>
      <c r="D28" s="62">
        <f>'Risk Analysis'!$F$14</f>
        <v>1225000.0000000002</v>
      </c>
      <c r="E28" s="219"/>
    </row>
    <row r="29" spans="2:5" ht="30" customHeight="1" x14ac:dyDescent="0.25">
      <c r="B29" s="232"/>
      <c r="C29" s="16" t="s">
        <v>358</v>
      </c>
      <c r="D29" s="62">
        <f>'Risk Analysis'!$F$29</f>
        <v>2750000</v>
      </c>
      <c r="E29" s="219"/>
    </row>
    <row r="30" spans="2:5" ht="30" customHeight="1" x14ac:dyDescent="0.25">
      <c r="B30" s="232"/>
      <c r="C30" s="16" t="s">
        <v>488</v>
      </c>
      <c r="D30" s="62">
        <f>'Risk Analysis'!$F$35</f>
        <v>399500</v>
      </c>
      <c r="E30" s="219"/>
    </row>
    <row r="31" spans="2:5" ht="30" customHeight="1" x14ac:dyDescent="0.25">
      <c r="B31" s="232"/>
      <c r="C31" s="16" t="s">
        <v>489</v>
      </c>
      <c r="D31" s="62">
        <f>'Risk Analysis'!$F$38</f>
        <v>19200</v>
      </c>
      <c r="E31" s="219"/>
    </row>
    <row r="32" spans="2:5" ht="30" customHeight="1" x14ac:dyDescent="0.25">
      <c r="B32" s="232"/>
      <c r="C32" s="16" t="s">
        <v>360</v>
      </c>
      <c r="D32" s="62">
        <f>'Risk Analysis'!$F$47</f>
        <v>5750000</v>
      </c>
      <c r="E32" s="219"/>
    </row>
    <row r="33" spans="1:5" ht="30" customHeight="1" x14ac:dyDescent="0.25">
      <c r="B33" s="232"/>
      <c r="C33" s="16" t="s">
        <v>361</v>
      </c>
      <c r="D33" s="62">
        <f>'Risk Analysis'!$F$50</f>
        <v>0</v>
      </c>
      <c r="E33" s="219"/>
    </row>
    <row r="34" spans="1:5" ht="30" customHeight="1" x14ac:dyDescent="0.25">
      <c r="B34" s="150" t="s">
        <v>491</v>
      </c>
      <c r="C34" s="151" t="s">
        <v>22</v>
      </c>
      <c r="D34" s="63">
        <f>'Risk Analysis'!$F$60</f>
        <v>610000</v>
      </c>
      <c r="E34" s="147" t="s">
        <v>357</v>
      </c>
    </row>
    <row r="35" spans="1:5" ht="10.050000000000001" customHeight="1" x14ac:dyDescent="0.25">
      <c r="D35" s="84"/>
      <c r="E35" s="84"/>
    </row>
    <row r="36" spans="1:5" s="146" customFormat="1" ht="40.049999999999997" customHeight="1" x14ac:dyDescent="0.3">
      <c r="B36" s="221" t="s">
        <v>355</v>
      </c>
      <c r="C36" s="222"/>
      <c r="D36" s="222"/>
      <c r="E36" s="223"/>
    </row>
    <row r="37" spans="1:5" ht="30" customHeight="1" x14ac:dyDescent="0.25">
      <c r="B37" s="224" t="s">
        <v>356</v>
      </c>
      <c r="C37" s="225"/>
      <c r="D37" s="152">
        <f>'Funding &amp; ROI'!G14</f>
        <v>9000000</v>
      </c>
      <c r="E37" s="148" t="s">
        <v>357</v>
      </c>
    </row>
    <row r="38" spans="1:5" ht="30" customHeight="1" x14ac:dyDescent="0.25">
      <c r="B38" s="226" t="s">
        <v>32</v>
      </c>
      <c r="C38" s="227"/>
      <c r="D38" s="153">
        <f>'Funding &amp; ROI'!C44</f>
        <v>1.2096488693865224</v>
      </c>
      <c r="E38" s="228" t="s">
        <v>357</v>
      </c>
    </row>
    <row r="39" spans="1:5" ht="30" customHeight="1" x14ac:dyDescent="0.25">
      <c r="B39" s="226" t="s">
        <v>510</v>
      </c>
      <c r="C39" s="227"/>
      <c r="D39" s="154">
        <f>'Funding &amp; ROI'!C45</f>
        <v>1.0546875</v>
      </c>
      <c r="E39" s="228"/>
    </row>
    <row r="40" spans="1:5" ht="30" customHeight="1" x14ac:dyDescent="0.25">
      <c r="B40" s="236" t="s">
        <v>31</v>
      </c>
      <c r="C40" s="237"/>
      <c r="D40" s="63">
        <f>'Funding &amp; ROI'!C46</f>
        <v>42035232.938634329</v>
      </c>
      <c r="E40" s="229"/>
    </row>
    <row r="41" spans="1:5" ht="25.05" customHeight="1" x14ac:dyDescent="0.25">
      <c r="D41" s="84"/>
      <c r="E41" s="84"/>
    </row>
    <row r="42" spans="1:5" s="119" customFormat="1" ht="19.95" customHeight="1" x14ac:dyDescent="0.3">
      <c r="A42" s="155">
        <v>1</v>
      </c>
      <c r="B42" s="218" t="s">
        <v>344</v>
      </c>
      <c r="C42" s="218"/>
      <c r="D42" s="218"/>
      <c r="E42" s="218"/>
    </row>
    <row r="43" spans="1:5" ht="21.45" customHeight="1" x14ac:dyDescent="0.25">
      <c r="D43" s="9"/>
      <c r="E43" s="9"/>
    </row>
    <row r="44" spans="1:5" ht="15" x14ac:dyDescent="0.25">
      <c r="D44" s="9"/>
      <c r="E44" s="9"/>
    </row>
  </sheetData>
  <mergeCells count="31">
    <mergeCell ref="B18:B19"/>
    <mergeCell ref="E18:E19"/>
    <mergeCell ref="E21:E22"/>
    <mergeCell ref="B20:C20"/>
    <mergeCell ref="B10:E10"/>
    <mergeCell ref="B11:E11"/>
    <mergeCell ref="B12:E12"/>
    <mergeCell ref="B13:E13"/>
    <mergeCell ref="B14:E14"/>
    <mergeCell ref="B15:E15"/>
    <mergeCell ref="B21:B22"/>
    <mergeCell ref="B17:E17"/>
    <mergeCell ref="B2:E2"/>
    <mergeCell ref="B9:E9"/>
    <mergeCell ref="B6:E6"/>
    <mergeCell ref="B7:E7"/>
    <mergeCell ref="B3:E3"/>
    <mergeCell ref="B4:E4"/>
    <mergeCell ref="B42:E42"/>
    <mergeCell ref="E23:E24"/>
    <mergeCell ref="B36:E36"/>
    <mergeCell ref="B37:C37"/>
    <mergeCell ref="B38:C38"/>
    <mergeCell ref="B39:C39"/>
    <mergeCell ref="E38:E40"/>
    <mergeCell ref="B24:C24"/>
    <mergeCell ref="B27:B33"/>
    <mergeCell ref="E27:E33"/>
    <mergeCell ref="B23:C23"/>
    <mergeCell ref="B26:E26"/>
    <mergeCell ref="B40:C40"/>
  </mergeCells>
  <hyperlinks>
    <hyperlink ref="B42:E42" r:id="rId1" display="CAPEX: A practical guide to embedding sustainability into capital investment appraisal, Accounting for Sustainability (A4S), CFO Leadership Network, April 2016." xr:uid="{00000000-0004-0000-0000-000001000000}"/>
  </hyperlinks>
  <pageMargins left="0.25" right="0.25" top="0.75" bottom="0.75" header="0.3" footer="0.3"/>
  <pageSetup scale="62" fitToHeight="0" orientation="portrait" r:id="rId2"/>
  <customProperties>
    <customPr name="SSC_SHEET_GUID" r:id="rId3"/>
  </customProperties>
  <drawing r:id="rId4"/>
  <picture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pageSetUpPr fitToPage="1"/>
  </sheetPr>
  <dimension ref="B2:L26"/>
  <sheetViews>
    <sheetView showGridLines="0" zoomScaleNormal="100" workbookViewId="0">
      <selection activeCell="B2" sqref="B2:E2"/>
    </sheetView>
  </sheetViews>
  <sheetFormatPr defaultColWidth="9.21875" defaultRowHeight="13.8" x14ac:dyDescent="0.25"/>
  <cols>
    <col min="1" max="1" width="3.44140625" style="1" customWidth="1"/>
    <col min="2" max="2" width="91.88671875" style="1" customWidth="1"/>
    <col min="3" max="3" width="24.6640625" style="1" customWidth="1"/>
    <col min="4" max="4" width="13.44140625" style="1" customWidth="1"/>
    <col min="5" max="5" width="28.21875" style="1" customWidth="1"/>
    <col min="6" max="6" width="11.21875" style="1" customWidth="1"/>
    <col min="7" max="9" width="13.44140625" style="1" customWidth="1"/>
    <col min="10" max="10" width="9.21875" style="1" customWidth="1"/>
    <col min="11" max="11" width="15" style="1" customWidth="1"/>
    <col min="12" max="12" width="9.21875" style="1" customWidth="1"/>
    <col min="13" max="13" width="15" style="1" customWidth="1"/>
    <col min="14" max="14" width="9.21875" style="1" customWidth="1"/>
    <col min="15" max="15" width="15.77734375" style="1" customWidth="1"/>
    <col min="16" max="16" width="5.5546875" style="1" customWidth="1"/>
    <col min="17" max="24" width="15" style="1" customWidth="1"/>
    <col min="25" max="16384" width="9.21875" style="1"/>
  </cols>
  <sheetData>
    <row r="2" spans="2:12" ht="50.1" customHeight="1" x14ac:dyDescent="0.25">
      <c r="B2" s="264" t="s">
        <v>377</v>
      </c>
      <c r="C2" s="265"/>
      <c r="D2" s="265"/>
      <c r="E2" s="266"/>
    </row>
    <row r="3" spans="2:12" ht="30" customHeight="1" x14ac:dyDescent="0.25">
      <c r="B3" s="277" t="s">
        <v>378</v>
      </c>
      <c r="C3" s="278"/>
      <c r="D3" s="278"/>
      <c r="E3" s="279"/>
    </row>
    <row r="4" spans="2:12" ht="96" customHeight="1" x14ac:dyDescent="0.25">
      <c r="B4" s="250" t="s">
        <v>418</v>
      </c>
      <c r="C4" s="267"/>
      <c r="D4" s="267"/>
      <c r="E4" s="268"/>
    </row>
    <row r="5" spans="2:12" ht="10.050000000000001" customHeight="1" x14ac:dyDescent="0.25"/>
    <row r="6" spans="2:12" ht="40.049999999999997" customHeight="1" x14ac:dyDescent="0.25">
      <c r="B6" s="81" t="s">
        <v>445</v>
      </c>
      <c r="C6" s="20" t="s">
        <v>9</v>
      </c>
      <c r="D6" s="20" t="s">
        <v>27</v>
      </c>
      <c r="E6" s="21" t="s">
        <v>394</v>
      </c>
      <c r="F6" s="26" t="s">
        <v>392</v>
      </c>
      <c r="G6" s="288" t="s">
        <v>393</v>
      </c>
      <c r="H6" s="288"/>
      <c r="I6" s="288"/>
      <c r="J6" s="288"/>
      <c r="K6" s="288"/>
      <c r="L6" s="289"/>
    </row>
    <row r="7" spans="2:12" ht="30" customHeight="1" x14ac:dyDescent="0.25">
      <c r="B7" s="18" t="s">
        <v>317</v>
      </c>
      <c r="C7" s="19">
        <v>500000000</v>
      </c>
      <c r="D7" s="280" t="s">
        <v>391</v>
      </c>
      <c r="E7" s="281"/>
      <c r="F7" s="27" t="s">
        <v>392</v>
      </c>
      <c r="G7" s="269" t="s">
        <v>357</v>
      </c>
      <c r="H7" s="269"/>
      <c r="I7" s="269"/>
      <c r="J7" s="269"/>
      <c r="K7" s="269"/>
      <c r="L7" s="270"/>
    </row>
    <row r="8" spans="2:12" ht="30" customHeight="1" x14ac:dyDescent="0.25">
      <c r="B8" s="14" t="s">
        <v>318</v>
      </c>
      <c r="C8" s="15">
        <v>35000000</v>
      </c>
      <c r="D8" s="225"/>
      <c r="E8" s="225"/>
      <c r="F8" s="28" t="s">
        <v>392</v>
      </c>
      <c r="G8" s="269" t="s">
        <v>357</v>
      </c>
      <c r="H8" s="269"/>
      <c r="I8" s="269"/>
      <c r="J8" s="269"/>
      <c r="K8" s="269"/>
      <c r="L8" s="270"/>
    </row>
    <row r="9" spans="2:12" ht="30" customHeight="1" x14ac:dyDescent="0.25">
      <c r="B9" s="14" t="s">
        <v>319</v>
      </c>
      <c r="C9" s="17">
        <f>IFERROR(C8/C7,0)</f>
        <v>7.0000000000000007E-2</v>
      </c>
      <c r="D9" s="225"/>
      <c r="E9" s="225"/>
      <c r="F9" s="28" t="s">
        <v>392</v>
      </c>
      <c r="G9" s="269" t="s">
        <v>357</v>
      </c>
      <c r="H9" s="269"/>
      <c r="I9" s="269"/>
      <c r="J9" s="269"/>
      <c r="K9" s="269"/>
      <c r="L9" s="270"/>
    </row>
    <row r="10" spans="2:12" ht="30" customHeight="1" x14ac:dyDescent="0.25">
      <c r="B10" s="282" t="s">
        <v>345</v>
      </c>
      <c r="C10" s="283"/>
      <c r="D10" s="22">
        <v>0.03</v>
      </c>
      <c r="E10" s="23">
        <f t="shared" ref="E10:E18" si="0">D10*$C$7</f>
        <v>15000000</v>
      </c>
      <c r="F10" s="28" t="s">
        <v>392</v>
      </c>
      <c r="G10" s="269" t="s">
        <v>357</v>
      </c>
      <c r="H10" s="269"/>
      <c r="I10" s="269"/>
      <c r="J10" s="269"/>
      <c r="K10" s="269"/>
      <c r="L10" s="270"/>
    </row>
    <row r="11" spans="2:12" ht="30" customHeight="1" x14ac:dyDescent="0.25">
      <c r="B11" s="282" t="s">
        <v>346</v>
      </c>
      <c r="C11" s="283"/>
      <c r="D11" s="22">
        <v>0</v>
      </c>
      <c r="E11" s="23">
        <f t="shared" si="0"/>
        <v>0</v>
      </c>
      <c r="F11" s="28" t="s">
        <v>392</v>
      </c>
      <c r="G11" s="269" t="s">
        <v>357</v>
      </c>
      <c r="H11" s="269"/>
      <c r="I11" s="269"/>
      <c r="J11" s="269"/>
      <c r="K11" s="269"/>
      <c r="L11" s="270"/>
    </row>
    <row r="12" spans="2:12" ht="30" customHeight="1" x14ac:dyDescent="0.25">
      <c r="B12" s="282" t="s">
        <v>347</v>
      </c>
      <c r="C12" s="283"/>
      <c r="D12" s="22">
        <v>0</v>
      </c>
      <c r="E12" s="23">
        <f t="shared" si="0"/>
        <v>0</v>
      </c>
      <c r="F12" s="28" t="s">
        <v>392</v>
      </c>
      <c r="G12" s="269" t="s">
        <v>357</v>
      </c>
      <c r="H12" s="269"/>
      <c r="I12" s="269"/>
      <c r="J12" s="269"/>
      <c r="K12" s="269"/>
      <c r="L12" s="270"/>
    </row>
    <row r="13" spans="2:12" ht="30" customHeight="1" x14ac:dyDescent="0.25">
      <c r="B13" s="282" t="s">
        <v>320</v>
      </c>
      <c r="C13" s="283"/>
      <c r="D13" s="22">
        <v>0.02</v>
      </c>
      <c r="E13" s="23">
        <f t="shared" si="0"/>
        <v>10000000</v>
      </c>
      <c r="F13" s="28" t="s">
        <v>392</v>
      </c>
      <c r="G13" s="269" t="s">
        <v>357</v>
      </c>
      <c r="H13" s="269"/>
      <c r="I13" s="269"/>
      <c r="J13" s="269"/>
      <c r="K13" s="269"/>
      <c r="L13" s="270"/>
    </row>
    <row r="14" spans="2:12" ht="30" customHeight="1" x14ac:dyDescent="0.25">
      <c r="B14" s="282" t="s">
        <v>348</v>
      </c>
      <c r="C14" s="283"/>
      <c r="D14" s="22">
        <v>0</v>
      </c>
      <c r="E14" s="23">
        <f t="shared" si="0"/>
        <v>0</v>
      </c>
      <c r="F14" s="28" t="s">
        <v>392</v>
      </c>
      <c r="G14" s="269" t="s">
        <v>357</v>
      </c>
      <c r="H14" s="269"/>
      <c r="I14" s="269"/>
      <c r="J14" s="269"/>
      <c r="K14" s="269"/>
      <c r="L14" s="270"/>
    </row>
    <row r="15" spans="2:12" ht="30" customHeight="1" x14ac:dyDescent="0.25">
      <c r="B15" s="282" t="s">
        <v>352</v>
      </c>
      <c r="C15" s="283"/>
      <c r="D15" s="22">
        <v>0</v>
      </c>
      <c r="E15" s="23">
        <f t="shared" si="0"/>
        <v>0</v>
      </c>
      <c r="F15" s="28" t="s">
        <v>392</v>
      </c>
      <c r="G15" s="269" t="s">
        <v>357</v>
      </c>
      <c r="H15" s="269"/>
      <c r="I15" s="269"/>
      <c r="J15" s="269"/>
      <c r="K15" s="269"/>
      <c r="L15" s="270"/>
    </row>
    <row r="16" spans="2:12" ht="30" customHeight="1" x14ac:dyDescent="0.25">
      <c r="B16" s="282" t="s">
        <v>373</v>
      </c>
      <c r="C16" s="283"/>
      <c r="D16" s="22">
        <v>0</v>
      </c>
      <c r="E16" s="23">
        <f t="shared" si="0"/>
        <v>0</v>
      </c>
      <c r="F16" s="28" t="s">
        <v>392</v>
      </c>
      <c r="G16" s="269" t="s">
        <v>357</v>
      </c>
      <c r="H16" s="269"/>
      <c r="I16" s="269"/>
      <c r="J16" s="269"/>
      <c r="K16" s="269"/>
      <c r="L16" s="270"/>
    </row>
    <row r="17" spans="2:12" ht="30" customHeight="1" x14ac:dyDescent="0.25">
      <c r="B17" s="282" t="s">
        <v>349</v>
      </c>
      <c r="C17" s="283"/>
      <c r="D17" s="22">
        <v>0</v>
      </c>
      <c r="E17" s="23">
        <f t="shared" si="0"/>
        <v>0</v>
      </c>
      <c r="F17" s="28" t="s">
        <v>392</v>
      </c>
      <c r="G17" s="269" t="s">
        <v>357</v>
      </c>
      <c r="H17" s="269"/>
      <c r="I17" s="269"/>
      <c r="J17" s="269"/>
      <c r="K17" s="269"/>
      <c r="L17" s="270"/>
    </row>
    <row r="18" spans="2:12" ht="30" customHeight="1" x14ac:dyDescent="0.25">
      <c r="B18" s="284" t="s">
        <v>350</v>
      </c>
      <c r="C18" s="285"/>
      <c r="D18" s="30">
        <v>0</v>
      </c>
      <c r="E18" s="31">
        <f t="shared" si="0"/>
        <v>0</v>
      </c>
      <c r="F18" s="32" t="s">
        <v>392</v>
      </c>
      <c r="G18" s="286" t="s">
        <v>357</v>
      </c>
      <c r="H18" s="286"/>
      <c r="I18" s="286"/>
      <c r="J18" s="286"/>
      <c r="K18" s="286"/>
      <c r="L18" s="287"/>
    </row>
    <row r="19" spans="2:12" ht="30" customHeight="1" x14ac:dyDescent="0.25">
      <c r="B19" s="271" t="s">
        <v>23</v>
      </c>
      <c r="C19" s="272"/>
      <c r="D19" s="272"/>
      <c r="E19" s="29">
        <f>SUM(E10:E18)</f>
        <v>25000000</v>
      </c>
      <c r="F19" s="27" t="s">
        <v>392</v>
      </c>
      <c r="G19" s="269" t="s">
        <v>357</v>
      </c>
      <c r="H19" s="269"/>
      <c r="I19" s="269"/>
      <c r="J19" s="269"/>
      <c r="K19" s="269"/>
      <c r="L19" s="270"/>
    </row>
    <row r="20" spans="2:12" ht="30" customHeight="1" x14ac:dyDescent="0.25">
      <c r="B20" s="273" t="s">
        <v>374</v>
      </c>
      <c r="C20" s="274"/>
      <c r="D20" s="274"/>
      <c r="E20" s="25">
        <f>C9</f>
        <v>7.0000000000000007E-2</v>
      </c>
      <c r="F20" s="290" t="s">
        <v>392</v>
      </c>
      <c r="G20" s="269" t="s">
        <v>357</v>
      </c>
      <c r="H20" s="269"/>
      <c r="I20" s="269"/>
      <c r="J20" s="269"/>
      <c r="K20" s="269"/>
      <c r="L20" s="270"/>
    </row>
    <row r="21" spans="2:12" ht="30" customHeight="1" x14ac:dyDescent="0.25">
      <c r="B21" s="275" t="s">
        <v>375</v>
      </c>
      <c r="C21" s="276"/>
      <c r="D21" s="276"/>
      <c r="E21" s="24">
        <f>E20*E19</f>
        <v>1750000.0000000002</v>
      </c>
      <c r="F21" s="291"/>
      <c r="G21" s="286" t="s">
        <v>357</v>
      </c>
      <c r="H21" s="286"/>
      <c r="I21" s="286"/>
      <c r="J21" s="286"/>
      <c r="K21" s="286"/>
      <c r="L21" s="287"/>
    </row>
    <row r="22" spans="2:12" ht="10.050000000000001" customHeight="1" x14ac:dyDescent="0.25">
      <c r="F22" s="6"/>
      <c r="G22" s="6"/>
      <c r="H22" s="6"/>
      <c r="I22" s="6"/>
      <c r="J22" s="6"/>
      <c r="K22" s="6"/>
      <c r="L22" s="6"/>
    </row>
    <row r="23" spans="2:12" x14ac:dyDescent="0.25">
      <c r="F23" s="6"/>
      <c r="G23" s="6"/>
      <c r="H23" s="6"/>
      <c r="I23" s="6"/>
      <c r="J23" s="6"/>
      <c r="K23" s="6"/>
      <c r="L23" s="6"/>
    </row>
    <row r="24" spans="2:12" x14ac:dyDescent="0.25">
      <c r="F24" s="6"/>
      <c r="G24" s="6"/>
      <c r="H24" s="6"/>
      <c r="I24" s="6"/>
      <c r="J24" s="6"/>
      <c r="K24" s="6"/>
      <c r="L24" s="6"/>
    </row>
    <row r="25" spans="2:12" x14ac:dyDescent="0.25">
      <c r="F25" s="6"/>
      <c r="G25" s="6"/>
      <c r="H25" s="6"/>
      <c r="I25" s="6"/>
      <c r="J25" s="6"/>
      <c r="K25" s="6"/>
      <c r="L25" s="6"/>
    </row>
    <row r="26" spans="2:12" x14ac:dyDescent="0.25">
      <c r="F26" s="6"/>
      <c r="G26" s="6"/>
      <c r="H26" s="6"/>
      <c r="I26" s="6"/>
      <c r="J26" s="6"/>
      <c r="K26" s="6"/>
      <c r="L26" s="6"/>
    </row>
  </sheetData>
  <mergeCells count="33">
    <mergeCell ref="G21:L21"/>
    <mergeCell ref="G6:L6"/>
    <mergeCell ref="F20:F21"/>
    <mergeCell ref="G7:L7"/>
    <mergeCell ref="G8:L8"/>
    <mergeCell ref="G9:L9"/>
    <mergeCell ref="G10:L10"/>
    <mergeCell ref="G11:L11"/>
    <mergeCell ref="G12:L12"/>
    <mergeCell ref="G13:L13"/>
    <mergeCell ref="G14:L14"/>
    <mergeCell ref="G15:L15"/>
    <mergeCell ref="G16:L16"/>
    <mergeCell ref="G17:L17"/>
    <mergeCell ref="G18:L18"/>
    <mergeCell ref="G19:L19"/>
    <mergeCell ref="B21:D21"/>
    <mergeCell ref="B3:E3"/>
    <mergeCell ref="D7:E9"/>
    <mergeCell ref="B10:C10"/>
    <mergeCell ref="B11:C11"/>
    <mergeCell ref="B12:C12"/>
    <mergeCell ref="B13:C13"/>
    <mergeCell ref="B14:C14"/>
    <mergeCell ref="B15:C15"/>
    <mergeCell ref="B16:C16"/>
    <mergeCell ref="B17:C17"/>
    <mergeCell ref="B18:C18"/>
    <mergeCell ref="B2:E2"/>
    <mergeCell ref="B4:E4"/>
    <mergeCell ref="G20:L20"/>
    <mergeCell ref="B19:D19"/>
    <mergeCell ref="B20:D20"/>
  </mergeCells>
  <pageMargins left="0.25" right="0.25" top="0.75" bottom="0.75" header="0.3" footer="0.3"/>
  <pageSetup fitToHeight="0" orientation="landscape" r:id="rId1"/>
  <customProperties>
    <customPr name="SSC_SHEET_GUID" r:id="rId2"/>
  </customProperties>
  <legacyDrawing r:id="rId3"/>
  <picture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pageSetUpPr autoPageBreaks="0" fitToPage="1"/>
  </sheetPr>
  <dimension ref="A1:W38"/>
  <sheetViews>
    <sheetView showGridLines="0" zoomScaleNormal="100" workbookViewId="0">
      <selection activeCell="B2" sqref="B2:E2"/>
    </sheetView>
  </sheetViews>
  <sheetFormatPr defaultColWidth="8.77734375" defaultRowHeight="13.8" x14ac:dyDescent="0.25"/>
  <cols>
    <col min="1" max="1" width="3.5546875" style="1" customWidth="1"/>
    <col min="2" max="2" width="55.77734375" style="1" customWidth="1"/>
    <col min="3" max="3" width="20.77734375" style="1" customWidth="1"/>
    <col min="4" max="4" width="11.88671875" style="1" customWidth="1"/>
    <col min="5" max="5" width="24.21875" style="1" customWidth="1"/>
    <col min="6" max="7" width="9.21875" style="1" customWidth="1"/>
    <col min="8" max="8" width="15" style="1" customWidth="1"/>
    <col min="9" max="9" width="9.21875" style="1" customWidth="1"/>
    <col min="10" max="10" width="15" style="1" customWidth="1"/>
    <col min="11" max="11" width="9.21875" style="1" customWidth="1"/>
    <col min="12" max="12" width="15.77734375" style="1" customWidth="1"/>
    <col min="13" max="13" width="5.5546875" style="1" customWidth="1"/>
    <col min="14" max="21" width="15" style="1" customWidth="1"/>
    <col min="22" max="16384" width="8.77734375" style="1"/>
  </cols>
  <sheetData>
    <row r="1" spans="1:23" ht="14.55" customHeight="1" x14ac:dyDescent="0.25"/>
    <row r="2" spans="1:23" ht="60" customHeight="1" x14ac:dyDescent="0.25">
      <c r="B2" s="264" t="s">
        <v>379</v>
      </c>
      <c r="C2" s="265"/>
      <c r="D2" s="265"/>
      <c r="E2" s="266"/>
    </row>
    <row r="3" spans="1:23" ht="30" customHeight="1" x14ac:dyDescent="0.25">
      <c r="B3" s="313" t="s">
        <v>380</v>
      </c>
      <c r="C3" s="314"/>
      <c r="D3" s="314"/>
      <c r="E3" s="315"/>
    </row>
    <row r="4" spans="1:23" ht="109.95" customHeight="1" x14ac:dyDescent="0.25">
      <c r="B4" s="250" t="s">
        <v>417</v>
      </c>
      <c r="C4" s="267"/>
      <c r="D4" s="267"/>
      <c r="E4" s="268"/>
    </row>
    <row r="5" spans="1:23" ht="15" customHeight="1" x14ac:dyDescent="0.25"/>
    <row r="6" spans="1:23" ht="40.049999999999997" customHeight="1" thickBot="1" x14ac:dyDescent="0.3">
      <c r="B6" s="79" t="s">
        <v>446</v>
      </c>
      <c r="C6" s="37" t="s">
        <v>395</v>
      </c>
      <c r="D6" s="37" t="s">
        <v>25</v>
      </c>
      <c r="E6" s="38" t="s">
        <v>396</v>
      </c>
      <c r="F6" s="39" t="s">
        <v>392</v>
      </c>
      <c r="G6" s="307" t="s">
        <v>393</v>
      </c>
      <c r="H6" s="307"/>
      <c r="I6" s="307"/>
      <c r="J6" s="307"/>
      <c r="K6" s="307"/>
      <c r="L6" s="308"/>
    </row>
    <row r="7" spans="1:23" ht="30" customHeight="1" x14ac:dyDescent="0.25">
      <c r="B7" s="121" t="s">
        <v>321</v>
      </c>
      <c r="C7" s="40">
        <v>10000000</v>
      </c>
      <c r="D7" s="41">
        <v>0.3</v>
      </c>
      <c r="E7" s="42">
        <f>D7*C7</f>
        <v>3000000</v>
      </c>
      <c r="F7" s="43" t="s">
        <v>392</v>
      </c>
      <c r="G7" s="309" t="s">
        <v>357</v>
      </c>
      <c r="H7" s="309"/>
      <c r="I7" s="309"/>
      <c r="J7" s="309"/>
      <c r="K7" s="309"/>
      <c r="L7" s="310"/>
    </row>
    <row r="8" spans="1:23" ht="30" customHeight="1" x14ac:dyDescent="0.25">
      <c r="B8" s="122" t="s">
        <v>322</v>
      </c>
      <c r="C8" s="34">
        <v>1000000</v>
      </c>
      <c r="D8" s="22">
        <v>0.2</v>
      </c>
      <c r="E8" s="23">
        <f t="shared" ref="E8:E20" si="0">D8*C8</f>
        <v>200000</v>
      </c>
      <c r="F8" s="28" t="s">
        <v>392</v>
      </c>
      <c r="G8" s="293" t="s">
        <v>357</v>
      </c>
      <c r="H8" s="293"/>
      <c r="I8" s="293"/>
      <c r="J8" s="293"/>
      <c r="K8" s="293"/>
      <c r="L8" s="294"/>
    </row>
    <row r="9" spans="1:23" ht="30" customHeight="1" x14ac:dyDescent="0.25">
      <c r="B9" s="122" t="s">
        <v>397</v>
      </c>
      <c r="C9" s="34">
        <v>0</v>
      </c>
      <c r="D9" s="22">
        <v>0</v>
      </c>
      <c r="E9" s="23">
        <f>D9*C9</f>
        <v>0</v>
      </c>
      <c r="F9" s="28" t="s">
        <v>392</v>
      </c>
      <c r="G9" s="293" t="s">
        <v>357</v>
      </c>
      <c r="H9" s="293"/>
      <c r="I9" s="293"/>
      <c r="J9" s="293"/>
      <c r="K9" s="293"/>
      <c r="L9" s="294"/>
    </row>
    <row r="10" spans="1:23" s="3" customFormat="1" ht="30" customHeight="1" x14ac:dyDescent="0.25">
      <c r="A10" s="1"/>
      <c r="B10" s="122" t="s">
        <v>398</v>
      </c>
      <c r="C10" s="34">
        <v>0</v>
      </c>
      <c r="D10" s="22">
        <v>0</v>
      </c>
      <c r="E10" s="23">
        <f t="shared" si="0"/>
        <v>0</v>
      </c>
      <c r="F10" s="28" t="s">
        <v>392</v>
      </c>
      <c r="G10" s="293" t="s">
        <v>357</v>
      </c>
      <c r="H10" s="293"/>
      <c r="I10" s="293"/>
      <c r="J10" s="293"/>
      <c r="K10" s="293"/>
      <c r="L10" s="294"/>
      <c r="M10" s="1"/>
      <c r="N10" s="1"/>
      <c r="O10" s="1"/>
      <c r="P10" s="1"/>
      <c r="Q10" s="1"/>
      <c r="R10" s="1"/>
      <c r="S10" s="1"/>
      <c r="T10" s="1"/>
      <c r="U10" s="1"/>
      <c r="V10" s="1"/>
      <c r="W10" s="1"/>
    </row>
    <row r="11" spans="1:23" s="3" customFormat="1" ht="30" customHeight="1" x14ac:dyDescent="0.25">
      <c r="A11" s="1"/>
      <c r="B11" s="122" t="s">
        <v>323</v>
      </c>
      <c r="C11" s="34">
        <v>0</v>
      </c>
      <c r="D11" s="22">
        <v>0</v>
      </c>
      <c r="E11" s="23">
        <f t="shared" si="0"/>
        <v>0</v>
      </c>
      <c r="F11" s="28" t="s">
        <v>392</v>
      </c>
      <c r="G11" s="293" t="s">
        <v>357</v>
      </c>
      <c r="H11" s="293"/>
      <c r="I11" s="293"/>
      <c r="J11" s="293"/>
      <c r="K11" s="293"/>
      <c r="L11" s="294"/>
      <c r="M11" s="1"/>
      <c r="N11" s="1"/>
      <c r="O11" s="1"/>
      <c r="P11" s="1"/>
      <c r="Q11" s="1"/>
      <c r="R11" s="1"/>
      <c r="S11" s="1"/>
      <c r="T11" s="1"/>
      <c r="U11" s="1"/>
      <c r="V11" s="1"/>
      <c r="W11" s="1"/>
    </row>
    <row r="12" spans="1:23" s="3" customFormat="1" ht="30" customHeight="1" x14ac:dyDescent="0.25">
      <c r="A12" s="1"/>
      <c r="B12" s="122" t="s">
        <v>324</v>
      </c>
      <c r="C12" s="34">
        <v>3000000</v>
      </c>
      <c r="D12" s="22">
        <v>0.2</v>
      </c>
      <c r="E12" s="23">
        <f t="shared" si="0"/>
        <v>600000</v>
      </c>
      <c r="F12" s="28" t="s">
        <v>392</v>
      </c>
      <c r="G12" s="293" t="s">
        <v>357</v>
      </c>
      <c r="H12" s="293"/>
      <c r="I12" s="293"/>
      <c r="J12" s="293"/>
      <c r="K12" s="293"/>
      <c r="L12" s="294"/>
      <c r="M12" s="1"/>
      <c r="N12" s="1"/>
      <c r="O12" s="1"/>
      <c r="P12" s="1"/>
      <c r="Q12" s="1"/>
      <c r="R12" s="1"/>
      <c r="S12" s="1"/>
      <c r="T12" s="1"/>
      <c r="U12" s="1"/>
      <c r="V12" s="1"/>
      <c r="W12" s="1"/>
    </row>
    <row r="13" spans="1:23" s="3" customFormat="1" ht="30" customHeight="1" x14ac:dyDescent="0.25">
      <c r="A13" s="1"/>
      <c r="B13" s="122" t="s">
        <v>426</v>
      </c>
      <c r="C13" s="34">
        <v>3000000</v>
      </c>
      <c r="D13" s="22">
        <v>0.2</v>
      </c>
      <c r="E13" s="23">
        <f t="shared" ref="E13" si="1">D13*C13</f>
        <v>600000</v>
      </c>
      <c r="F13" s="28" t="s">
        <v>392</v>
      </c>
      <c r="G13" s="293" t="s">
        <v>357</v>
      </c>
      <c r="H13" s="293"/>
      <c r="I13" s="293"/>
      <c r="J13" s="293"/>
      <c r="K13" s="293"/>
      <c r="L13" s="294"/>
      <c r="M13" s="1"/>
      <c r="N13" s="1"/>
      <c r="O13" s="1"/>
      <c r="P13" s="1"/>
      <c r="Q13" s="1"/>
      <c r="R13" s="1"/>
      <c r="S13" s="1"/>
      <c r="T13" s="1"/>
      <c r="U13" s="1"/>
      <c r="V13" s="1"/>
      <c r="W13" s="1"/>
    </row>
    <row r="14" spans="1:23" ht="30" customHeight="1" x14ac:dyDescent="0.25">
      <c r="B14" s="122" t="s">
        <v>401</v>
      </c>
      <c r="C14" s="34">
        <v>1000000</v>
      </c>
      <c r="D14" s="22">
        <v>0.35</v>
      </c>
      <c r="E14" s="23">
        <f t="shared" si="0"/>
        <v>350000</v>
      </c>
      <c r="F14" s="28" t="s">
        <v>392</v>
      </c>
      <c r="G14" s="293" t="s">
        <v>357</v>
      </c>
      <c r="H14" s="293"/>
      <c r="I14" s="293"/>
      <c r="J14" s="293"/>
      <c r="K14" s="293"/>
      <c r="L14" s="294"/>
    </row>
    <row r="15" spans="1:23" ht="30" customHeight="1" x14ac:dyDescent="0.25">
      <c r="B15" s="122" t="s">
        <v>399</v>
      </c>
      <c r="C15" s="34">
        <v>5000000</v>
      </c>
      <c r="D15" s="22">
        <v>0.15</v>
      </c>
      <c r="E15" s="23">
        <f t="shared" si="0"/>
        <v>750000</v>
      </c>
      <c r="F15" s="28" t="s">
        <v>392</v>
      </c>
      <c r="G15" s="293" t="s">
        <v>357</v>
      </c>
      <c r="H15" s="293"/>
      <c r="I15" s="293"/>
      <c r="J15" s="293"/>
      <c r="K15" s="293"/>
      <c r="L15" s="294"/>
    </row>
    <row r="16" spans="1:23" ht="30" customHeight="1" x14ac:dyDescent="0.25">
      <c r="B16" s="122" t="s">
        <v>325</v>
      </c>
      <c r="C16" s="34">
        <v>0</v>
      </c>
      <c r="D16" s="22">
        <v>0</v>
      </c>
      <c r="E16" s="23">
        <f t="shared" ref="E16" si="2">D16*C16</f>
        <v>0</v>
      </c>
      <c r="F16" s="28" t="s">
        <v>392</v>
      </c>
      <c r="G16" s="293" t="s">
        <v>357</v>
      </c>
      <c r="H16" s="293"/>
      <c r="I16" s="293"/>
      <c r="J16" s="293"/>
      <c r="K16" s="293"/>
      <c r="L16" s="294"/>
    </row>
    <row r="17" spans="2:12" ht="30" customHeight="1" x14ac:dyDescent="0.25">
      <c r="B17" s="122" t="s">
        <v>400</v>
      </c>
      <c r="C17" s="34">
        <v>0</v>
      </c>
      <c r="D17" s="22">
        <v>0</v>
      </c>
      <c r="E17" s="23">
        <f t="shared" si="0"/>
        <v>0</v>
      </c>
      <c r="F17" s="28" t="s">
        <v>392</v>
      </c>
      <c r="G17" s="293" t="s">
        <v>357</v>
      </c>
      <c r="H17" s="293"/>
      <c r="I17" s="293"/>
      <c r="J17" s="293"/>
      <c r="K17" s="293"/>
      <c r="L17" s="294"/>
    </row>
    <row r="18" spans="2:12" ht="30" customHeight="1" x14ac:dyDescent="0.25">
      <c r="B18" s="122" t="s">
        <v>405</v>
      </c>
      <c r="C18" s="34">
        <v>0</v>
      </c>
      <c r="D18" s="22">
        <v>0</v>
      </c>
      <c r="E18" s="23">
        <f>D18*C18</f>
        <v>0</v>
      </c>
      <c r="F18" s="28" t="s">
        <v>392</v>
      </c>
      <c r="G18" s="293" t="s">
        <v>357</v>
      </c>
      <c r="H18" s="293"/>
      <c r="I18" s="293"/>
      <c r="J18" s="293"/>
      <c r="K18" s="293"/>
      <c r="L18" s="294"/>
    </row>
    <row r="19" spans="2:12" ht="30" customHeight="1" x14ac:dyDescent="0.25">
      <c r="B19" s="122" t="s">
        <v>478</v>
      </c>
      <c r="C19" s="34">
        <v>0</v>
      </c>
      <c r="D19" s="22">
        <v>0</v>
      </c>
      <c r="E19" s="23">
        <f t="shared" ref="E19" si="3">D19*C19</f>
        <v>0</v>
      </c>
      <c r="F19" s="28" t="s">
        <v>392</v>
      </c>
      <c r="G19" s="293" t="s">
        <v>357</v>
      </c>
      <c r="H19" s="293"/>
      <c r="I19" s="293"/>
      <c r="J19" s="293"/>
      <c r="K19" s="293"/>
      <c r="L19" s="294"/>
    </row>
    <row r="20" spans="2:12" ht="30" customHeight="1" x14ac:dyDescent="0.25">
      <c r="B20" s="123" t="s">
        <v>402</v>
      </c>
      <c r="C20" s="34">
        <v>0</v>
      </c>
      <c r="D20" s="22">
        <v>0</v>
      </c>
      <c r="E20" s="23">
        <f t="shared" si="0"/>
        <v>0</v>
      </c>
      <c r="F20" s="28" t="s">
        <v>392</v>
      </c>
      <c r="G20" s="293" t="s">
        <v>357</v>
      </c>
      <c r="H20" s="293"/>
      <c r="I20" s="293"/>
      <c r="J20" s="293"/>
      <c r="K20" s="293"/>
      <c r="L20" s="294"/>
    </row>
    <row r="21" spans="2:12" ht="30" customHeight="1" x14ac:dyDescent="0.25">
      <c r="B21" s="123" t="s">
        <v>403</v>
      </c>
      <c r="C21" s="34">
        <v>0</v>
      </c>
      <c r="D21" s="22">
        <v>1</v>
      </c>
      <c r="E21" s="23">
        <f>D21*C21</f>
        <v>0</v>
      </c>
      <c r="F21" s="28" t="s">
        <v>392</v>
      </c>
      <c r="G21" s="293" t="s">
        <v>357</v>
      </c>
      <c r="H21" s="293"/>
      <c r="I21" s="293"/>
      <c r="J21" s="293"/>
      <c r="K21" s="293"/>
      <c r="L21" s="294"/>
    </row>
    <row r="22" spans="2:12" ht="30" customHeight="1" thickBot="1" x14ac:dyDescent="0.3">
      <c r="B22" s="311" t="s">
        <v>354</v>
      </c>
      <c r="C22" s="312"/>
      <c r="D22" s="312"/>
      <c r="E22" s="44">
        <f>SUM(E7:E21)</f>
        <v>5500000</v>
      </c>
      <c r="F22" s="45" t="s">
        <v>392</v>
      </c>
      <c r="G22" s="295" t="s">
        <v>357</v>
      </c>
      <c r="H22" s="295"/>
      <c r="I22" s="295"/>
      <c r="J22" s="295"/>
      <c r="K22" s="295"/>
      <c r="L22" s="296"/>
    </row>
    <row r="23" spans="2:12" ht="10.5" customHeight="1" thickBot="1" x14ac:dyDescent="0.3"/>
    <row r="24" spans="2:12" ht="40.049999999999997" customHeight="1" x14ac:dyDescent="0.25">
      <c r="B24" s="80" t="s">
        <v>447</v>
      </c>
      <c r="C24" s="50" t="s">
        <v>395</v>
      </c>
      <c r="D24" s="50" t="s">
        <v>25</v>
      </c>
      <c r="E24" s="51" t="s">
        <v>406</v>
      </c>
      <c r="F24" s="52" t="s">
        <v>392</v>
      </c>
      <c r="G24" s="297" t="s">
        <v>393</v>
      </c>
      <c r="H24" s="297"/>
      <c r="I24" s="297"/>
      <c r="J24" s="297"/>
      <c r="K24" s="297"/>
      <c r="L24" s="298"/>
    </row>
    <row r="25" spans="2:12" ht="39.450000000000003" customHeight="1" x14ac:dyDescent="0.25">
      <c r="B25" s="55" t="s">
        <v>404</v>
      </c>
      <c r="C25" s="46">
        <v>150000000</v>
      </c>
      <c r="D25" s="318" t="s">
        <v>408</v>
      </c>
      <c r="E25" s="319"/>
      <c r="F25" s="28" t="s">
        <v>392</v>
      </c>
      <c r="G25" s="293" t="s">
        <v>357</v>
      </c>
      <c r="H25" s="293"/>
      <c r="I25" s="293"/>
      <c r="J25" s="293"/>
      <c r="K25" s="293"/>
      <c r="L25" s="294"/>
    </row>
    <row r="26" spans="2:12" ht="30" customHeight="1" x14ac:dyDescent="0.25">
      <c r="B26" s="53" t="s">
        <v>538</v>
      </c>
      <c r="C26" s="47">
        <v>1000000</v>
      </c>
      <c r="D26" s="48">
        <v>0.05</v>
      </c>
      <c r="E26" s="49">
        <f>IFERROR(D26*C26,0)</f>
        <v>50000</v>
      </c>
      <c r="F26" s="27" t="s">
        <v>392</v>
      </c>
      <c r="G26" s="269" t="s">
        <v>357</v>
      </c>
      <c r="H26" s="269"/>
      <c r="I26" s="269"/>
      <c r="J26" s="269"/>
      <c r="K26" s="269"/>
      <c r="L26" s="304"/>
    </row>
    <row r="27" spans="2:12" ht="30" customHeight="1" x14ac:dyDescent="0.25">
      <c r="B27" s="54" t="s">
        <v>539</v>
      </c>
      <c r="C27" s="46">
        <v>30000000</v>
      </c>
      <c r="D27" s="22">
        <v>0.1</v>
      </c>
      <c r="E27" s="23">
        <f>IFERROR(D27*C27,0)</f>
        <v>3000000</v>
      </c>
      <c r="F27" s="28" t="s">
        <v>392</v>
      </c>
      <c r="G27" s="293" t="s">
        <v>357</v>
      </c>
      <c r="H27" s="293"/>
      <c r="I27" s="293"/>
      <c r="J27" s="293"/>
      <c r="K27" s="293"/>
      <c r="L27" s="294"/>
    </row>
    <row r="28" spans="2:12" ht="30" customHeight="1" x14ac:dyDescent="0.25">
      <c r="B28" s="316" t="s">
        <v>26</v>
      </c>
      <c r="C28" s="317"/>
      <c r="D28" s="317"/>
      <c r="E28" s="58">
        <f>E26+E27</f>
        <v>3050000</v>
      </c>
      <c r="F28" s="56" t="s">
        <v>392</v>
      </c>
      <c r="G28" s="305" t="s">
        <v>357</v>
      </c>
      <c r="H28" s="305"/>
      <c r="I28" s="305"/>
      <c r="J28" s="305"/>
      <c r="K28" s="305"/>
      <c r="L28" s="306"/>
    </row>
    <row r="29" spans="2:12" ht="50.55" customHeight="1" x14ac:dyDescent="0.25">
      <c r="B29" s="59" t="s">
        <v>407</v>
      </c>
      <c r="C29" s="60" t="s">
        <v>1</v>
      </c>
      <c r="D29" s="60" t="s">
        <v>2</v>
      </c>
      <c r="E29" s="60" t="s">
        <v>3</v>
      </c>
      <c r="F29" s="61" t="s">
        <v>392</v>
      </c>
      <c r="G29" s="302" t="s">
        <v>357</v>
      </c>
      <c r="H29" s="302"/>
      <c r="I29" s="302"/>
      <c r="J29" s="302"/>
      <c r="K29" s="302"/>
      <c r="L29" s="303"/>
    </row>
    <row r="30" spans="2:12" ht="30" customHeight="1" x14ac:dyDescent="0.25">
      <c r="B30" s="57" t="s">
        <v>330</v>
      </c>
      <c r="C30" s="22">
        <v>7.0000000000000007E-2</v>
      </c>
      <c r="D30" s="22">
        <v>0.1</v>
      </c>
      <c r="E30" s="23">
        <f>C30*D30*$C$25</f>
        <v>1050000.0000000002</v>
      </c>
      <c r="F30" s="28" t="s">
        <v>392</v>
      </c>
      <c r="G30" s="293" t="s">
        <v>357</v>
      </c>
      <c r="H30" s="293"/>
      <c r="I30" s="293"/>
      <c r="J30" s="293"/>
      <c r="K30" s="293"/>
      <c r="L30" s="294"/>
    </row>
    <row r="31" spans="2:12" ht="30" customHeight="1" x14ac:dyDescent="0.25">
      <c r="B31" s="57" t="s">
        <v>409</v>
      </c>
      <c r="C31" s="22">
        <v>7.0000000000000007E-2</v>
      </c>
      <c r="D31" s="22">
        <v>0.1</v>
      </c>
      <c r="E31" s="23">
        <f t="shared" ref="E31:E34" si="4">C31*D31*$C$25</f>
        <v>1050000.0000000002</v>
      </c>
      <c r="F31" s="28" t="s">
        <v>392</v>
      </c>
      <c r="G31" s="293" t="s">
        <v>357</v>
      </c>
      <c r="H31" s="293"/>
      <c r="I31" s="293"/>
      <c r="J31" s="293"/>
      <c r="K31" s="293"/>
      <c r="L31" s="294"/>
    </row>
    <row r="32" spans="2:12" ht="30" customHeight="1" x14ac:dyDescent="0.25">
      <c r="B32" s="57" t="s">
        <v>327</v>
      </c>
      <c r="C32" s="22">
        <v>0.05</v>
      </c>
      <c r="D32" s="22">
        <v>0.1</v>
      </c>
      <c r="E32" s="23">
        <f t="shared" si="4"/>
        <v>750000.00000000012</v>
      </c>
      <c r="F32" s="28" t="s">
        <v>392</v>
      </c>
      <c r="G32" s="299" t="s">
        <v>357</v>
      </c>
      <c r="H32" s="300"/>
      <c r="I32" s="300"/>
      <c r="J32" s="300"/>
      <c r="K32" s="300"/>
      <c r="L32" s="301"/>
    </row>
    <row r="33" spans="1:12" ht="30" customHeight="1" x14ac:dyDescent="0.25">
      <c r="B33" s="57" t="s">
        <v>328</v>
      </c>
      <c r="C33" s="22">
        <v>0.05</v>
      </c>
      <c r="D33" s="22">
        <v>0.3</v>
      </c>
      <c r="E33" s="23">
        <f t="shared" si="4"/>
        <v>2250000</v>
      </c>
      <c r="F33" s="28" t="s">
        <v>392</v>
      </c>
      <c r="G33" s="293" t="s">
        <v>357</v>
      </c>
      <c r="H33" s="293"/>
      <c r="I33" s="293"/>
      <c r="J33" s="293"/>
      <c r="K33" s="293"/>
      <c r="L33" s="294"/>
    </row>
    <row r="34" spans="1:12" ht="30" customHeight="1" x14ac:dyDescent="0.25">
      <c r="B34" s="57" t="s">
        <v>329</v>
      </c>
      <c r="C34" s="22">
        <v>0.02</v>
      </c>
      <c r="D34" s="22">
        <v>0.1</v>
      </c>
      <c r="E34" s="23">
        <f t="shared" si="4"/>
        <v>300000</v>
      </c>
      <c r="F34" s="28" t="s">
        <v>392</v>
      </c>
      <c r="G34" s="293" t="s">
        <v>357</v>
      </c>
      <c r="H34" s="293"/>
      <c r="I34" s="293"/>
      <c r="J34" s="293"/>
      <c r="K34" s="293"/>
      <c r="L34" s="294"/>
    </row>
    <row r="35" spans="1:12" ht="30" customHeight="1" x14ac:dyDescent="0.25">
      <c r="B35" s="57" t="s">
        <v>326</v>
      </c>
      <c r="C35" s="22">
        <v>0.02</v>
      </c>
      <c r="D35" s="22">
        <v>0.1</v>
      </c>
      <c r="E35" s="23">
        <f>C35*D35*$C$25</f>
        <v>300000</v>
      </c>
      <c r="F35" s="28" t="s">
        <v>392</v>
      </c>
      <c r="G35" s="293" t="s">
        <v>357</v>
      </c>
      <c r="H35" s="293"/>
      <c r="I35" s="293"/>
      <c r="J35" s="293"/>
      <c r="K35" s="293"/>
      <c r="L35" s="294"/>
    </row>
    <row r="36" spans="1:12" ht="30" customHeight="1" thickBot="1" x14ac:dyDescent="0.3">
      <c r="B36" s="311" t="s">
        <v>15</v>
      </c>
      <c r="C36" s="312"/>
      <c r="D36" s="312"/>
      <c r="E36" s="44">
        <f>IFERROR(E35+E31+E32+E33+E34+E30,0)</f>
        <v>5700000</v>
      </c>
      <c r="F36" s="45" t="s">
        <v>392</v>
      </c>
      <c r="G36" s="295" t="s">
        <v>357</v>
      </c>
      <c r="H36" s="295"/>
      <c r="I36" s="295"/>
      <c r="J36" s="295"/>
      <c r="K36" s="295"/>
      <c r="L36" s="296"/>
    </row>
    <row r="37" spans="1:12" ht="30" customHeight="1" x14ac:dyDescent="0.25"/>
    <row r="38" spans="1:12" s="6" customFormat="1" ht="27.45" customHeight="1" x14ac:dyDescent="0.25">
      <c r="A38" s="188">
        <v>1</v>
      </c>
      <c r="B38" s="292" t="s">
        <v>540</v>
      </c>
      <c r="C38" s="292"/>
      <c r="D38" s="292"/>
      <c r="E38" s="292"/>
      <c r="F38" s="292"/>
      <c r="G38" s="292"/>
      <c r="H38" s="292"/>
      <c r="I38" s="292"/>
      <c r="J38" s="292"/>
      <c r="K38" s="292"/>
      <c r="L38" s="292"/>
    </row>
  </sheetData>
  <mergeCells count="38">
    <mergeCell ref="B22:D22"/>
    <mergeCell ref="B2:E2"/>
    <mergeCell ref="B3:E3"/>
    <mergeCell ref="B36:D36"/>
    <mergeCell ref="B28:D28"/>
    <mergeCell ref="D25:E25"/>
    <mergeCell ref="G17:L17"/>
    <mergeCell ref="G20:L20"/>
    <mergeCell ref="B4:E4"/>
    <mergeCell ref="G13:L13"/>
    <mergeCell ref="G18:L18"/>
    <mergeCell ref="G19:L19"/>
    <mergeCell ref="G12:L12"/>
    <mergeCell ref="G9:L9"/>
    <mergeCell ref="G14:L14"/>
    <mergeCell ref="G15:L15"/>
    <mergeCell ref="G16:L16"/>
    <mergeCell ref="G6:L6"/>
    <mergeCell ref="G7:L7"/>
    <mergeCell ref="G8:L8"/>
    <mergeCell ref="G10:L10"/>
    <mergeCell ref="G11:L11"/>
    <mergeCell ref="G21:L21"/>
    <mergeCell ref="G22:L22"/>
    <mergeCell ref="G26:L26"/>
    <mergeCell ref="G27:L27"/>
    <mergeCell ref="G28:L28"/>
    <mergeCell ref="B38:L38"/>
    <mergeCell ref="G34:L34"/>
    <mergeCell ref="G30:L30"/>
    <mergeCell ref="G36:L36"/>
    <mergeCell ref="G24:L24"/>
    <mergeCell ref="G25:L25"/>
    <mergeCell ref="G35:L35"/>
    <mergeCell ref="G31:L31"/>
    <mergeCell ref="G32:L32"/>
    <mergeCell ref="G33:L33"/>
    <mergeCell ref="G29:L29"/>
  </mergeCells>
  <hyperlinks>
    <hyperlink ref="B38:I38" r:id="rId1" display="ROI Calculator" xr:uid="{C9BB9C02-F30E-4A08-9BD2-F1446D5C58D4}"/>
    <hyperlink ref="B38:L38" r:id="rId2" display="HR Hiring and Attrition Cost Calculator" xr:uid="{5D4BABFE-9E3F-4F3F-B96C-3D46E595D565}"/>
  </hyperlinks>
  <pageMargins left="0.25" right="0.25" top="0.75" bottom="0.75" header="0.3" footer="0.3"/>
  <pageSetup fitToHeight="0" orientation="landscape" r:id="rId3"/>
  <rowBreaks count="1" manualBreakCount="1">
    <brk id="23" max="16383" man="1"/>
  </rowBreaks>
  <customProperties>
    <customPr name="SSC_SHEET_GUID" r:id="rId4"/>
  </customProperties>
  <legacyDrawing r:id="rId5"/>
  <picture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pageSetUpPr fitToPage="1"/>
  </sheetPr>
  <dimension ref="A2:BH18"/>
  <sheetViews>
    <sheetView showGridLines="0" zoomScaleNormal="100" workbookViewId="0">
      <selection activeCell="B2" sqref="B2:E2"/>
    </sheetView>
  </sheetViews>
  <sheetFormatPr defaultColWidth="9.21875" defaultRowHeight="13.8" x14ac:dyDescent="0.25"/>
  <cols>
    <col min="1" max="1" width="3.44140625" style="1" customWidth="1"/>
    <col min="2" max="2" width="73.21875" style="1" customWidth="1"/>
    <col min="3" max="3" width="20.5546875" style="1" customWidth="1"/>
    <col min="4" max="4" width="11.5546875" style="1" customWidth="1"/>
    <col min="5" max="5" width="22.21875" style="1" customWidth="1"/>
    <col min="6" max="6" width="8.5546875" style="1" customWidth="1"/>
    <col min="7" max="7" width="9.21875" style="1" customWidth="1"/>
    <col min="8" max="8" width="15" style="1" customWidth="1"/>
    <col min="9" max="9" width="9.21875" style="1" customWidth="1"/>
    <col min="10" max="10" width="15" style="1" customWidth="1"/>
    <col min="11" max="11" width="9.21875" style="1" customWidth="1"/>
    <col min="12" max="12" width="15.77734375" style="1" customWidth="1"/>
    <col min="13" max="13" width="5.5546875" style="1" customWidth="1"/>
    <col min="14" max="21" width="15" style="1" customWidth="1"/>
    <col min="22" max="16384" width="9.21875" style="1"/>
  </cols>
  <sheetData>
    <row r="2" spans="1:60" s="5" customFormat="1" ht="50.1" customHeight="1" x14ac:dyDescent="0.25">
      <c r="A2" s="1"/>
      <c r="B2" s="264" t="s">
        <v>383</v>
      </c>
      <c r="C2" s="265"/>
      <c r="D2" s="265"/>
      <c r="E2" s="266"/>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row>
    <row r="3" spans="1:60" s="11" customFormat="1" ht="45.45" customHeight="1" x14ac:dyDescent="0.3">
      <c r="B3" s="326" t="s">
        <v>382</v>
      </c>
      <c r="C3" s="327"/>
      <c r="D3" s="327"/>
      <c r="E3" s="328"/>
    </row>
    <row r="4" spans="1:60" ht="64.95" customHeight="1" x14ac:dyDescent="0.25">
      <c r="B4" s="250" t="s">
        <v>416</v>
      </c>
      <c r="C4" s="267"/>
      <c r="D4" s="267"/>
      <c r="E4" s="268"/>
    </row>
    <row r="5" spans="1:60" x14ac:dyDescent="0.25">
      <c r="B5" s="6"/>
      <c r="C5" s="6"/>
      <c r="D5" s="6"/>
      <c r="E5" s="6"/>
    </row>
    <row r="6" spans="1:60" ht="40.049999999999997" customHeight="1" x14ac:dyDescent="0.25">
      <c r="B6" s="92" t="s">
        <v>448</v>
      </c>
      <c r="C6" s="36" t="s">
        <v>9</v>
      </c>
      <c r="D6" s="36" t="s">
        <v>0</v>
      </c>
      <c r="E6" s="36" t="s">
        <v>28</v>
      </c>
      <c r="F6" s="26" t="s">
        <v>392</v>
      </c>
      <c r="G6" s="288" t="s">
        <v>393</v>
      </c>
      <c r="H6" s="288"/>
      <c r="I6" s="288"/>
      <c r="J6" s="288"/>
      <c r="K6" s="288"/>
      <c r="L6" s="289"/>
    </row>
    <row r="7" spans="1:60" ht="30" customHeight="1" x14ac:dyDescent="0.25">
      <c r="B7" s="66" t="s">
        <v>331</v>
      </c>
      <c r="C7" s="35">
        <v>50000000</v>
      </c>
      <c r="D7" s="48">
        <v>0.03</v>
      </c>
      <c r="E7" s="67">
        <f>D7*C7</f>
        <v>1500000</v>
      </c>
      <c r="F7" s="27" t="s">
        <v>392</v>
      </c>
      <c r="G7" s="269" t="s">
        <v>357</v>
      </c>
      <c r="H7" s="269"/>
      <c r="I7" s="269"/>
      <c r="J7" s="269"/>
      <c r="K7" s="269"/>
      <c r="L7" s="270"/>
    </row>
    <row r="8" spans="1:60" ht="30" customHeight="1" x14ac:dyDescent="0.25">
      <c r="B8" s="68" t="s">
        <v>332</v>
      </c>
      <c r="C8" s="34">
        <v>0</v>
      </c>
      <c r="D8" s="22">
        <v>0</v>
      </c>
      <c r="E8" s="69">
        <f t="shared" ref="E8:E10" si="0">D8*C8</f>
        <v>0</v>
      </c>
      <c r="F8" s="28" t="s">
        <v>392</v>
      </c>
      <c r="G8" s="293" t="s">
        <v>357</v>
      </c>
      <c r="H8" s="293"/>
      <c r="I8" s="293"/>
      <c r="J8" s="293"/>
      <c r="K8" s="293"/>
      <c r="L8" s="329"/>
    </row>
    <row r="9" spans="1:60" ht="30" customHeight="1" x14ac:dyDescent="0.25">
      <c r="B9" s="68" t="s">
        <v>333</v>
      </c>
      <c r="C9" s="34">
        <v>0</v>
      </c>
      <c r="D9" s="22">
        <v>0</v>
      </c>
      <c r="E9" s="69">
        <f t="shared" si="0"/>
        <v>0</v>
      </c>
      <c r="F9" s="28" t="s">
        <v>392</v>
      </c>
      <c r="G9" s="293" t="s">
        <v>357</v>
      </c>
      <c r="H9" s="293"/>
      <c r="I9" s="293"/>
      <c r="J9" s="293"/>
      <c r="K9" s="293"/>
      <c r="L9" s="329"/>
    </row>
    <row r="10" spans="1:60" ht="30" customHeight="1" x14ac:dyDescent="0.25">
      <c r="B10" s="68" t="s">
        <v>334</v>
      </c>
      <c r="C10" s="34">
        <v>500000000</v>
      </c>
      <c r="D10" s="22">
        <v>0.02</v>
      </c>
      <c r="E10" s="69">
        <f t="shared" si="0"/>
        <v>10000000</v>
      </c>
      <c r="F10" s="28" t="s">
        <v>392</v>
      </c>
      <c r="G10" s="293" t="s">
        <v>357</v>
      </c>
      <c r="H10" s="293"/>
      <c r="I10" s="293"/>
      <c r="J10" s="293"/>
      <c r="K10" s="293"/>
      <c r="L10" s="329"/>
    </row>
    <row r="11" spans="1:60" ht="30" customHeight="1" x14ac:dyDescent="0.25">
      <c r="B11" s="76" t="s">
        <v>350</v>
      </c>
      <c r="C11" s="70">
        <v>0</v>
      </c>
      <c r="D11" s="30">
        <v>0</v>
      </c>
      <c r="E11" s="71">
        <f t="shared" ref="E11" si="1">D11*C11</f>
        <v>0</v>
      </c>
      <c r="F11" s="56" t="s">
        <v>392</v>
      </c>
      <c r="G11" s="286" t="s">
        <v>357</v>
      </c>
      <c r="H11" s="286"/>
      <c r="I11" s="286"/>
      <c r="J11" s="286"/>
      <c r="K11" s="286"/>
      <c r="L11" s="287"/>
    </row>
    <row r="12" spans="1:60" s="7" customFormat="1" ht="30" customHeight="1" x14ac:dyDescent="0.3">
      <c r="B12" s="322" t="s">
        <v>7</v>
      </c>
      <c r="C12" s="323"/>
      <c r="D12" s="323"/>
      <c r="E12" s="77">
        <f>SUM(E3:E11)</f>
        <v>11500000</v>
      </c>
      <c r="F12" s="65" t="s">
        <v>392</v>
      </c>
      <c r="G12" s="324" t="s">
        <v>357</v>
      </c>
      <c r="H12" s="324"/>
      <c r="I12" s="324"/>
      <c r="J12" s="324"/>
      <c r="K12" s="324"/>
      <c r="L12" s="325"/>
    </row>
    <row r="13" spans="1:60" x14ac:dyDescent="0.25">
      <c r="B13" s="6"/>
      <c r="C13" s="6"/>
      <c r="D13" s="6"/>
      <c r="E13" s="6"/>
    </row>
    <row r="14" spans="1:60" ht="40.049999999999997" customHeight="1" x14ac:dyDescent="0.25">
      <c r="B14" s="92" t="s">
        <v>449</v>
      </c>
      <c r="C14" s="36" t="s">
        <v>9</v>
      </c>
      <c r="D14" s="36" t="s">
        <v>0</v>
      </c>
      <c r="E14" s="36" t="s">
        <v>28</v>
      </c>
      <c r="F14" s="26" t="s">
        <v>392</v>
      </c>
      <c r="G14" s="288" t="s">
        <v>393</v>
      </c>
      <c r="H14" s="288"/>
      <c r="I14" s="288"/>
      <c r="J14" s="288"/>
      <c r="K14" s="288"/>
      <c r="L14" s="289"/>
    </row>
    <row r="15" spans="1:60" ht="30" customHeight="1" x14ac:dyDescent="0.25">
      <c r="A15" s="8"/>
      <c r="B15" s="72" t="s">
        <v>410</v>
      </c>
      <c r="C15" s="73">
        <v>7000000</v>
      </c>
      <c r="D15" s="74">
        <v>0.02</v>
      </c>
      <c r="E15" s="78">
        <f>D15*C15</f>
        <v>140000</v>
      </c>
      <c r="F15" s="65" t="s">
        <v>392</v>
      </c>
      <c r="G15" s="320" t="s">
        <v>357</v>
      </c>
      <c r="H15" s="320"/>
      <c r="I15" s="320"/>
      <c r="J15" s="320"/>
      <c r="K15" s="320"/>
      <c r="L15" s="321"/>
    </row>
    <row r="16" spans="1:60" s="7" customFormat="1" ht="30" customHeight="1" x14ac:dyDescent="0.3">
      <c r="B16" s="322" t="s">
        <v>411</v>
      </c>
      <c r="C16" s="323"/>
      <c r="D16" s="323"/>
      <c r="E16" s="77">
        <f>E15</f>
        <v>140000</v>
      </c>
      <c r="F16" s="65" t="s">
        <v>392</v>
      </c>
      <c r="G16" s="324" t="s">
        <v>357</v>
      </c>
      <c r="H16" s="324"/>
      <c r="I16" s="324"/>
      <c r="J16" s="324"/>
      <c r="K16" s="324"/>
      <c r="L16" s="325"/>
    </row>
    <row r="17" spans="2:15" x14ac:dyDescent="0.25">
      <c r="B17" s="6"/>
      <c r="C17" s="6"/>
      <c r="D17" s="6"/>
      <c r="E17" s="6"/>
    </row>
    <row r="18" spans="2:15" x14ac:dyDescent="0.25">
      <c r="O18" s="2"/>
    </row>
  </sheetData>
  <mergeCells count="15">
    <mergeCell ref="B2:E2"/>
    <mergeCell ref="B3:E3"/>
    <mergeCell ref="B12:D12"/>
    <mergeCell ref="G6:L6"/>
    <mergeCell ref="G7:L7"/>
    <mergeCell ref="G8:L8"/>
    <mergeCell ref="G9:L9"/>
    <mergeCell ref="G10:L10"/>
    <mergeCell ref="G11:L11"/>
    <mergeCell ref="G12:L12"/>
    <mergeCell ref="G15:L15"/>
    <mergeCell ref="G14:L14"/>
    <mergeCell ref="B16:D16"/>
    <mergeCell ref="G16:L16"/>
    <mergeCell ref="B4:E4"/>
  </mergeCells>
  <pageMargins left="0.25" right="0.25" top="0.75" bottom="0.75" header="0.3" footer="0.3"/>
  <pageSetup fitToHeight="0" orientation="landscape" horizontalDpi="0" verticalDpi="0" r:id="rId1"/>
  <customProperties>
    <customPr name="SSC_SHEET_GUID" r:id="rId2"/>
  </customProperties>
  <legacyDrawing r:id="rId3"/>
  <picture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pageSetUpPr autoPageBreaks="0" fitToPage="1"/>
  </sheetPr>
  <dimension ref="A1:P61"/>
  <sheetViews>
    <sheetView showGridLines="0" zoomScaleNormal="100" workbookViewId="0">
      <selection activeCell="B2" sqref="B2:F2"/>
    </sheetView>
  </sheetViews>
  <sheetFormatPr defaultColWidth="9.21875" defaultRowHeight="13.8" x14ac:dyDescent="0.25"/>
  <cols>
    <col min="1" max="1" width="3.5546875" style="6" customWidth="1"/>
    <col min="2" max="2" width="65.109375" style="6" customWidth="1"/>
    <col min="3" max="3" width="25.5546875" style="6" customWidth="1"/>
    <col min="4" max="4" width="16.77734375" style="6" customWidth="1"/>
    <col min="5" max="5" width="18.44140625" style="6" customWidth="1"/>
    <col min="6" max="6" width="20.5546875" style="6" customWidth="1"/>
    <col min="7" max="7" width="9.21875" style="6" customWidth="1"/>
    <col min="8" max="8" width="15" style="6" customWidth="1"/>
    <col min="9" max="9" width="9.21875" style="6" customWidth="1"/>
    <col min="10" max="10" width="15" style="6" customWidth="1"/>
    <col min="11" max="11" width="9.21875" style="6" customWidth="1"/>
    <col min="12" max="12" width="15.77734375" style="6" customWidth="1"/>
    <col min="13" max="13" width="5.5546875" style="6" customWidth="1"/>
    <col min="14" max="21" width="15" style="6" customWidth="1"/>
    <col min="22" max="16384" width="9.21875" style="6"/>
  </cols>
  <sheetData>
    <row r="1" spans="1:13" x14ac:dyDescent="0.25">
      <c r="A1" s="84"/>
    </row>
    <row r="2" spans="1:13" ht="50.1" customHeight="1" x14ac:dyDescent="0.25">
      <c r="B2" s="370" t="s">
        <v>384</v>
      </c>
      <c r="C2" s="371"/>
      <c r="D2" s="371"/>
      <c r="E2" s="371"/>
      <c r="F2" s="372"/>
    </row>
    <row r="3" spans="1:13" s="85" customFormat="1" ht="30" customHeight="1" x14ac:dyDescent="0.3">
      <c r="B3" s="247" t="s">
        <v>419</v>
      </c>
      <c r="C3" s="384"/>
      <c r="D3" s="384"/>
      <c r="E3" s="384"/>
      <c r="F3" s="385"/>
    </row>
    <row r="4" spans="1:13" s="1" customFormat="1" ht="64.95" customHeight="1" x14ac:dyDescent="0.25">
      <c r="B4" s="250" t="s">
        <v>458</v>
      </c>
      <c r="C4" s="386"/>
      <c r="D4" s="267"/>
      <c r="E4" s="267"/>
      <c r="F4" s="268"/>
    </row>
    <row r="5" spans="1:13" ht="10.050000000000001" customHeight="1" x14ac:dyDescent="0.25"/>
    <row r="6" spans="1:13" ht="40.049999999999997" customHeight="1" x14ac:dyDescent="0.25">
      <c r="B6" s="367" t="s">
        <v>413</v>
      </c>
      <c r="C6" s="368"/>
      <c r="D6" s="82" t="s">
        <v>10</v>
      </c>
      <c r="E6" s="82" t="s">
        <v>11</v>
      </c>
      <c r="F6" s="90" t="s">
        <v>12</v>
      </c>
      <c r="G6" s="91" t="s">
        <v>392</v>
      </c>
      <c r="H6" s="364" t="s">
        <v>393</v>
      </c>
      <c r="I6" s="365"/>
      <c r="J6" s="365"/>
      <c r="K6" s="365"/>
      <c r="L6" s="365"/>
      <c r="M6" s="366"/>
    </row>
    <row r="7" spans="1:13" s="9" customFormat="1" ht="30" customHeight="1" x14ac:dyDescent="0.25">
      <c r="A7" s="6"/>
      <c r="B7" s="347" t="s">
        <v>420</v>
      </c>
      <c r="C7" s="348"/>
      <c r="D7" s="93">
        <v>0.05</v>
      </c>
      <c r="E7" s="94">
        <v>0.5</v>
      </c>
      <c r="F7" s="95">
        <f>D7*E7*Revenue!$C$7</f>
        <v>12500000</v>
      </c>
      <c r="G7" s="61" t="s">
        <v>392</v>
      </c>
      <c r="H7" s="302" t="s">
        <v>357</v>
      </c>
      <c r="I7" s="302"/>
      <c r="J7" s="302"/>
      <c r="K7" s="302"/>
      <c r="L7" s="302"/>
      <c r="M7" s="363"/>
    </row>
    <row r="8" spans="1:13" s="9" customFormat="1" ht="30" customHeight="1" x14ac:dyDescent="0.25">
      <c r="A8" s="6"/>
      <c r="B8" s="282" t="s">
        <v>421</v>
      </c>
      <c r="C8" s="283"/>
      <c r="D8" s="22">
        <v>0</v>
      </c>
      <c r="E8" s="96">
        <v>0</v>
      </c>
      <c r="F8" s="69">
        <f>D8*E8*Revenue!$C$7</f>
        <v>0</v>
      </c>
      <c r="G8" s="28" t="s">
        <v>392</v>
      </c>
      <c r="H8" s="293" t="s">
        <v>357</v>
      </c>
      <c r="I8" s="293"/>
      <c r="J8" s="293"/>
      <c r="K8" s="293"/>
      <c r="L8" s="293"/>
      <c r="M8" s="329"/>
    </row>
    <row r="9" spans="1:13" s="9" customFormat="1" ht="30" customHeight="1" x14ac:dyDescent="0.25">
      <c r="A9" s="6"/>
      <c r="B9" s="282" t="s">
        <v>422</v>
      </c>
      <c r="C9" s="283"/>
      <c r="D9" s="22">
        <v>0</v>
      </c>
      <c r="E9" s="96">
        <v>0</v>
      </c>
      <c r="F9" s="69">
        <f>D9*E9*Revenue!$C$7</f>
        <v>0</v>
      </c>
      <c r="G9" s="28" t="s">
        <v>392</v>
      </c>
      <c r="H9" s="293" t="s">
        <v>357</v>
      </c>
      <c r="I9" s="293"/>
      <c r="J9" s="293"/>
      <c r="K9" s="293"/>
      <c r="L9" s="293"/>
      <c r="M9" s="329"/>
    </row>
    <row r="10" spans="1:13" s="9" customFormat="1" ht="30" customHeight="1" x14ac:dyDescent="0.25">
      <c r="A10" s="6" t="s">
        <v>335</v>
      </c>
      <c r="B10" s="282" t="s">
        <v>423</v>
      </c>
      <c r="C10" s="283"/>
      <c r="D10" s="22">
        <v>0.02</v>
      </c>
      <c r="E10" s="96">
        <v>0.5</v>
      </c>
      <c r="F10" s="69">
        <f>D10*E10*Revenue!$C$7</f>
        <v>5000000</v>
      </c>
      <c r="G10" s="28" t="s">
        <v>392</v>
      </c>
      <c r="H10" s="293" t="s">
        <v>357</v>
      </c>
      <c r="I10" s="293"/>
      <c r="J10" s="293"/>
      <c r="K10" s="293"/>
      <c r="L10" s="293"/>
      <c r="M10" s="329"/>
    </row>
    <row r="11" spans="1:13" s="9" customFormat="1" ht="30" customHeight="1" x14ac:dyDescent="0.25">
      <c r="A11" s="6"/>
      <c r="B11" s="353" t="s">
        <v>424</v>
      </c>
      <c r="C11" s="354"/>
      <c r="D11" s="30">
        <v>0</v>
      </c>
      <c r="E11" s="97">
        <v>0</v>
      </c>
      <c r="F11" s="71">
        <f>D11*E11*Revenue!$C$7</f>
        <v>0</v>
      </c>
      <c r="G11" s="32" t="s">
        <v>392</v>
      </c>
      <c r="H11" s="286" t="s">
        <v>357</v>
      </c>
      <c r="I11" s="286"/>
      <c r="J11" s="286"/>
      <c r="K11" s="286"/>
      <c r="L11" s="286"/>
      <c r="M11" s="287"/>
    </row>
    <row r="12" spans="1:13" s="9" customFormat="1" ht="30" customHeight="1" x14ac:dyDescent="0.25">
      <c r="A12" s="6"/>
      <c r="B12" s="377" t="s">
        <v>369</v>
      </c>
      <c r="C12" s="378"/>
      <c r="D12" s="377"/>
      <c r="E12" s="379"/>
      <c r="F12" s="98">
        <f>SUM(F7:F11)</f>
        <v>17500000</v>
      </c>
      <c r="G12" s="340" t="s">
        <v>392</v>
      </c>
      <c r="H12" s="343" t="s">
        <v>357</v>
      </c>
      <c r="I12" s="343"/>
      <c r="J12" s="343"/>
      <c r="K12" s="343"/>
      <c r="L12" s="343"/>
      <c r="M12" s="344"/>
    </row>
    <row r="13" spans="1:13" ht="30" customHeight="1" x14ac:dyDescent="0.25">
      <c r="B13" s="380" t="s">
        <v>371</v>
      </c>
      <c r="C13" s="381"/>
      <c r="D13" s="381"/>
      <c r="E13" s="381"/>
      <c r="F13" s="25">
        <f>Revenue!$C$9</f>
        <v>7.0000000000000007E-2</v>
      </c>
      <c r="G13" s="341"/>
      <c r="H13" s="345"/>
      <c r="I13" s="345"/>
      <c r="J13" s="345"/>
      <c r="K13" s="345"/>
      <c r="L13" s="345"/>
      <c r="M13" s="346"/>
    </row>
    <row r="14" spans="1:13" ht="30" customHeight="1" x14ac:dyDescent="0.25">
      <c r="B14" s="382" t="s">
        <v>477</v>
      </c>
      <c r="C14" s="383"/>
      <c r="D14" s="383"/>
      <c r="E14" s="383"/>
      <c r="F14" s="24">
        <f>F13*F12</f>
        <v>1225000.0000000002</v>
      </c>
      <c r="G14" s="342"/>
      <c r="H14" s="324"/>
      <c r="I14" s="324"/>
      <c r="J14" s="324"/>
      <c r="K14" s="324"/>
      <c r="L14" s="324"/>
      <c r="M14" s="325"/>
    </row>
    <row r="15" spans="1:13" ht="10.050000000000001" customHeight="1" x14ac:dyDescent="0.25"/>
    <row r="16" spans="1:13" ht="40.049999999999997" customHeight="1" x14ac:dyDescent="0.25">
      <c r="B16" s="367" t="s">
        <v>412</v>
      </c>
      <c r="C16" s="368"/>
      <c r="D16" s="82" t="s">
        <v>10</v>
      </c>
      <c r="E16" s="82" t="s">
        <v>11</v>
      </c>
      <c r="F16" s="83" t="s">
        <v>12</v>
      </c>
      <c r="G16" s="91" t="s">
        <v>392</v>
      </c>
      <c r="H16" s="364" t="s">
        <v>393</v>
      </c>
      <c r="I16" s="365"/>
      <c r="J16" s="365"/>
      <c r="K16" s="365"/>
      <c r="L16" s="365"/>
      <c r="M16" s="366"/>
    </row>
    <row r="17" spans="1:16" ht="30" customHeight="1" x14ac:dyDescent="0.25">
      <c r="B17" s="347" t="s">
        <v>425</v>
      </c>
      <c r="C17" s="348"/>
      <c r="D17" s="93">
        <v>0.3</v>
      </c>
      <c r="E17" s="94">
        <v>0.5</v>
      </c>
      <c r="F17" s="95">
        <f>D17*E17*Expenses!$C$7</f>
        <v>1500000</v>
      </c>
      <c r="G17" s="28" t="s">
        <v>392</v>
      </c>
      <c r="H17" s="302" t="s">
        <v>357</v>
      </c>
      <c r="I17" s="302"/>
      <c r="J17" s="302"/>
      <c r="K17" s="302"/>
      <c r="L17" s="302"/>
      <c r="M17" s="363"/>
    </row>
    <row r="18" spans="1:16" ht="30" customHeight="1" x14ac:dyDescent="0.25">
      <c r="B18" s="282" t="s">
        <v>435</v>
      </c>
      <c r="C18" s="283"/>
      <c r="D18" s="22">
        <v>0.2</v>
      </c>
      <c r="E18" s="96">
        <v>0.5</v>
      </c>
      <c r="F18" s="69">
        <f>D18*E18*Expenses!$C$8</f>
        <v>100000</v>
      </c>
      <c r="G18" s="28" t="s">
        <v>392</v>
      </c>
      <c r="H18" s="293" t="s">
        <v>357</v>
      </c>
      <c r="I18" s="293"/>
      <c r="J18" s="293"/>
      <c r="K18" s="293"/>
      <c r="L18" s="293"/>
      <c r="M18" s="329"/>
    </row>
    <row r="19" spans="1:16" s="9" customFormat="1" ht="30" customHeight="1" x14ac:dyDescent="0.25">
      <c r="A19" s="6"/>
      <c r="B19" s="282" t="s">
        <v>434</v>
      </c>
      <c r="C19" s="283"/>
      <c r="D19" s="22">
        <v>0</v>
      </c>
      <c r="E19" s="96">
        <v>0</v>
      </c>
      <c r="F19" s="69">
        <f>D19*E19*Expenses!$C$9</f>
        <v>0</v>
      </c>
      <c r="G19" s="28" t="s">
        <v>392</v>
      </c>
      <c r="H19" s="293" t="s">
        <v>357</v>
      </c>
      <c r="I19" s="293"/>
      <c r="J19" s="293"/>
      <c r="K19" s="293"/>
      <c r="L19" s="293"/>
      <c r="M19" s="329"/>
    </row>
    <row r="20" spans="1:16" ht="30" customHeight="1" x14ac:dyDescent="0.25">
      <c r="B20" s="282" t="s">
        <v>427</v>
      </c>
      <c r="C20" s="283"/>
      <c r="D20" s="22">
        <v>0</v>
      </c>
      <c r="E20" s="96">
        <v>0</v>
      </c>
      <c r="F20" s="69">
        <f>D20*E20*Expenses!$C$10</f>
        <v>0</v>
      </c>
      <c r="G20" s="28" t="s">
        <v>392</v>
      </c>
      <c r="H20" s="293" t="s">
        <v>357</v>
      </c>
      <c r="I20" s="293"/>
      <c r="J20" s="293"/>
      <c r="K20" s="293"/>
      <c r="L20" s="293"/>
      <c r="M20" s="329"/>
    </row>
    <row r="21" spans="1:16" ht="30" customHeight="1" x14ac:dyDescent="0.25">
      <c r="B21" s="282" t="s">
        <v>433</v>
      </c>
      <c r="C21" s="283"/>
      <c r="D21" s="22">
        <v>0</v>
      </c>
      <c r="E21" s="96">
        <v>0</v>
      </c>
      <c r="F21" s="69">
        <f>D21*E21*Expenses!$C$11</f>
        <v>0</v>
      </c>
      <c r="G21" s="28" t="s">
        <v>392</v>
      </c>
      <c r="H21" s="293" t="s">
        <v>357</v>
      </c>
      <c r="I21" s="293"/>
      <c r="J21" s="293"/>
      <c r="K21" s="293"/>
      <c r="L21" s="293"/>
      <c r="M21" s="329"/>
    </row>
    <row r="22" spans="1:16" s="9" customFormat="1" ht="30" customHeight="1" x14ac:dyDescent="0.25">
      <c r="A22" s="6"/>
      <c r="B22" s="282" t="s">
        <v>428</v>
      </c>
      <c r="C22" s="283"/>
      <c r="D22" s="22">
        <v>0.2</v>
      </c>
      <c r="E22" s="96">
        <v>0.5</v>
      </c>
      <c r="F22" s="69">
        <f>D22*E22*Expenses!$C$12</f>
        <v>300000</v>
      </c>
      <c r="G22" s="28" t="s">
        <v>392</v>
      </c>
      <c r="H22" s="293" t="s">
        <v>357</v>
      </c>
      <c r="I22" s="293"/>
      <c r="J22" s="293"/>
      <c r="K22" s="293"/>
      <c r="L22" s="293"/>
      <c r="M22" s="329"/>
    </row>
    <row r="23" spans="1:16" s="9" customFormat="1" ht="30" customHeight="1" x14ac:dyDescent="0.25">
      <c r="A23" s="6"/>
      <c r="B23" s="282" t="s">
        <v>432</v>
      </c>
      <c r="C23" s="283"/>
      <c r="D23" s="22">
        <v>0.2</v>
      </c>
      <c r="E23" s="96">
        <v>0.5</v>
      </c>
      <c r="F23" s="69">
        <f>D23*E23*Expenses!$C$13</f>
        <v>300000</v>
      </c>
      <c r="G23" s="28" t="s">
        <v>392</v>
      </c>
      <c r="H23" s="293" t="s">
        <v>357</v>
      </c>
      <c r="I23" s="293"/>
      <c r="J23" s="293"/>
      <c r="K23" s="293"/>
      <c r="L23" s="293"/>
      <c r="M23" s="329"/>
    </row>
    <row r="24" spans="1:16" s="9" customFormat="1" ht="30" customHeight="1" x14ac:dyDescent="0.25">
      <c r="A24" s="6"/>
      <c r="B24" s="282" t="s">
        <v>431</v>
      </c>
      <c r="C24" s="283"/>
      <c r="D24" s="22">
        <v>0.35</v>
      </c>
      <c r="E24" s="96">
        <v>0.5</v>
      </c>
      <c r="F24" s="69">
        <f>D24*E24*Expenses!$C$14</f>
        <v>175000</v>
      </c>
      <c r="G24" s="28" t="s">
        <v>392</v>
      </c>
      <c r="H24" s="293" t="s">
        <v>357</v>
      </c>
      <c r="I24" s="293"/>
      <c r="J24" s="293"/>
      <c r="K24" s="293"/>
      <c r="L24" s="293"/>
      <c r="M24" s="329"/>
    </row>
    <row r="25" spans="1:16" s="9" customFormat="1" ht="30" customHeight="1" x14ac:dyDescent="0.25">
      <c r="A25" s="6"/>
      <c r="B25" s="282" t="s">
        <v>459</v>
      </c>
      <c r="C25" s="283"/>
      <c r="D25" s="22">
        <v>0.15</v>
      </c>
      <c r="E25" s="96">
        <v>0.5</v>
      </c>
      <c r="F25" s="69">
        <f>D25*E25*Expenses!$C$15</f>
        <v>375000</v>
      </c>
      <c r="G25" s="28" t="s">
        <v>392</v>
      </c>
      <c r="H25" s="293" t="s">
        <v>357</v>
      </c>
      <c r="I25" s="293"/>
      <c r="J25" s="293"/>
      <c r="K25" s="293"/>
      <c r="L25" s="293"/>
      <c r="M25" s="329"/>
    </row>
    <row r="26" spans="1:16" s="9" customFormat="1" ht="30" customHeight="1" x14ac:dyDescent="0.25">
      <c r="A26" s="6"/>
      <c r="B26" s="282" t="s">
        <v>429</v>
      </c>
      <c r="C26" s="283"/>
      <c r="D26" s="22">
        <v>0</v>
      </c>
      <c r="E26" s="96">
        <v>0</v>
      </c>
      <c r="F26" s="69">
        <f>D26*E26*Expenses!$C$16</f>
        <v>0</v>
      </c>
      <c r="G26" s="28" t="s">
        <v>392</v>
      </c>
      <c r="H26" s="293" t="s">
        <v>357</v>
      </c>
      <c r="I26" s="293"/>
      <c r="J26" s="293"/>
      <c r="K26" s="293"/>
      <c r="L26" s="293"/>
      <c r="M26" s="329"/>
      <c r="P26" s="6"/>
    </row>
    <row r="27" spans="1:16" s="9" customFormat="1" ht="30" customHeight="1" x14ac:dyDescent="0.25">
      <c r="A27" s="6"/>
      <c r="B27" s="282" t="s">
        <v>430</v>
      </c>
      <c r="C27" s="283"/>
      <c r="D27" s="22">
        <v>0</v>
      </c>
      <c r="E27" s="96">
        <v>0</v>
      </c>
      <c r="F27" s="69">
        <f>D27*E27*Expenses!$C$17</f>
        <v>0</v>
      </c>
      <c r="G27" s="28" t="s">
        <v>392</v>
      </c>
      <c r="H27" s="293" t="s">
        <v>357</v>
      </c>
      <c r="I27" s="293"/>
      <c r="J27" s="293"/>
      <c r="K27" s="293"/>
      <c r="L27" s="293"/>
      <c r="M27" s="329"/>
    </row>
    <row r="28" spans="1:16" s="9" customFormat="1" ht="30" customHeight="1" x14ac:dyDescent="0.25">
      <c r="A28" s="6"/>
      <c r="B28" s="355" t="s">
        <v>350</v>
      </c>
      <c r="C28" s="356"/>
      <c r="D28" s="99">
        <v>0</v>
      </c>
      <c r="E28" s="99">
        <v>0</v>
      </c>
      <c r="F28" s="100">
        <f>D28*E28*Expenses!C20</f>
        <v>0</v>
      </c>
      <c r="G28" s="28" t="s">
        <v>392</v>
      </c>
      <c r="H28" s="305" t="s">
        <v>357</v>
      </c>
      <c r="I28" s="305"/>
      <c r="J28" s="305"/>
      <c r="K28" s="305"/>
      <c r="L28" s="305"/>
      <c r="M28" s="369"/>
    </row>
    <row r="29" spans="1:16" s="9" customFormat="1" ht="30" customHeight="1" x14ac:dyDescent="0.25">
      <c r="A29" s="6"/>
      <c r="B29" s="373" t="s">
        <v>359</v>
      </c>
      <c r="C29" s="374"/>
      <c r="D29" s="374"/>
      <c r="E29" s="374"/>
      <c r="F29" s="75">
        <f>SUM(F17:F28)</f>
        <v>2750000</v>
      </c>
      <c r="G29" s="108" t="s">
        <v>392</v>
      </c>
      <c r="H29" s="320" t="s">
        <v>357</v>
      </c>
      <c r="I29" s="320"/>
      <c r="J29" s="320"/>
      <c r="K29" s="320"/>
      <c r="L29" s="320"/>
      <c r="M29" s="321"/>
    </row>
    <row r="30" spans="1:16" ht="10.050000000000001" customHeight="1" x14ac:dyDescent="0.25"/>
    <row r="31" spans="1:16" ht="40.049999999999997" customHeight="1" x14ac:dyDescent="0.25">
      <c r="B31" s="357" t="s">
        <v>414</v>
      </c>
      <c r="C31" s="358"/>
      <c r="D31" s="101" t="s">
        <v>10</v>
      </c>
      <c r="E31" s="101" t="s">
        <v>11</v>
      </c>
      <c r="F31" s="102" t="s">
        <v>12</v>
      </c>
      <c r="G31" s="89" t="s">
        <v>392</v>
      </c>
      <c r="H31" s="351" t="s">
        <v>393</v>
      </c>
      <c r="I31" s="351"/>
      <c r="J31" s="351"/>
      <c r="K31" s="351"/>
      <c r="L31" s="351"/>
      <c r="M31" s="352"/>
    </row>
    <row r="32" spans="1:16" s="9" customFormat="1" ht="30" customHeight="1" x14ac:dyDescent="0.25">
      <c r="A32" s="6"/>
      <c r="B32" s="347" t="s">
        <v>436</v>
      </c>
      <c r="C32" s="348"/>
      <c r="D32" s="93">
        <v>0.05</v>
      </c>
      <c r="E32" s="94">
        <v>0.01</v>
      </c>
      <c r="F32" s="95">
        <f>D32*E32*Expenses!$C$26</f>
        <v>500</v>
      </c>
      <c r="G32" s="28" t="s">
        <v>392</v>
      </c>
      <c r="H32" s="302" t="s">
        <v>357</v>
      </c>
      <c r="I32" s="302"/>
      <c r="J32" s="302"/>
      <c r="K32" s="302"/>
      <c r="L32" s="302"/>
      <c r="M32" s="363"/>
    </row>
    <row r="33" spans="1:13" s="9" customFormat="1" ht="30" customHeight="1" x14ac:dyDescent="0.25">
      <c r="A33" s="6"/>
      <c r="B33" s="282" t="s">
        <v>437</v>
      </c>
      <c r="C33" s="283"/>
      <c r="D33" s="22">
        <v>0.1</v>
      </c>
      <c r="E33" s="96">
        <v>0.01</v>
      </c>
      <c r="F33" s="69">
        <f>D33*E33*Expenses!$C$27</f>
        <v>30000</v>
      </c>
      <c r="G33" s="28" t="s">
        <v>392</v>
      </c>
      <c r="H33" s="293" t="s">
        <v>357</v>
      </c>
      <c r="I33" s="293"/>
      <c r="J33" s="293"/>
      <c r="K33" s="293"/>
      <c r="L33" s="293"/>
      <c r="M33" s="329"/>
    </row>
    <row r="34" spans="1:13" s="9" customFormat="1" ht="30" customHeight="1" x14ac:dyDescent="0.25">
      <c r="A34" s="6"/>
      <c r="B34" s="349" t="s">
        <v>438</v>
      </c>
      <c r="C34" s="350"/>
      <c r="D34" s="30">
        <v>0.123</v>
      </c>
      <c r="E34" s="97">
        <v>0.02</v>
      </c>
      <c r="F34" s="71">
        <f>D34*E34*Expenses!$C$25</f>
        <v>369000</v>
      </c>
      <c r="G34" s="28" t="s">
        <v>392</v>
      </c>
      <c r="H34" s="286" t="s">
        <v>357</v>
      </c>
      <c r="I34" s="286"/>
      <c r="J34" s="286"/>
      <c r="K34" s="286"/>
      <c r="L34" s="286"/>
      <c r="M34" s="287"/>
    </row>
    <row r="35" spans="1:13" s="9" customFormat="1" ht="30" customHeight="1" x14ac:dyDescent="0.25">
      <c r="A35" s="6"/>
      <c r="B35" s="375" t="s">
        <v>464</v>
      </c>
      <c r="C35" s="376"/>
      <c r="D35" s="376"/>
      <c r="E35" s="376"/>
      <c r="F35" s="103">
        <f>SUM(F32:F34)</f>
        <v>399500</v>
      </c>
      <c r="G35" s="108" t="s">
        <v>392</v>
      </c>
      <c r="H35" s="324" t="s">
        <v>357</v>
      </c>
      <c r="I35" s="324"/>
      <c r="J35" s="324"/>
      <c r="K35" s="324"/>
      <c r="L35" s="324"/>
      <c r="M35" s="325"/>
    </row>
    <row r="36" spans="1:13" ht="10.050000000000001" customHeight="1" x14ac:dyDescent="0.25"/>
    <row r="37" spans="1:13" ht="42" customHeight="1" x14ac:dyDescent="0.25">
      <c r="B37" s="109" t="s">
        <v>451</v>
      </c>
      <c r="C37" s="101" t="s">
        <v>452</v>
      </c>
      <c r="D37" s="101" t="s">
        <v>10</v>
      </c>
      <c r="E37" s="101" t="s">
        <v>11</v>
      </c>
      <c r="F37" s="102" t="s">
        <v>12</v>
      </c>
      <c r="G37" s="89" t="s">
        <v>392</v>
      </c>
      <c r="H37" s="351" t="s">
        <v>393</v>
      </c>
      <c r="I37" s="351"/>
      <c r="J37" s="351"/>
      <c r="K37" s="351"/>
      <c r="L37" s="351"/>
      <c r="M37" s="352"/>
    </row>
    <row r="38" spans="1:13" s="9" customFormat="1" ht="30" customHeight="1" x14ac:dyDescent="0.25">
      <c r="A38" s="6"/>
      <c r="B38" s="105" t="s">
        <v>439</v>
      </c>
      <c r="C38" s="73">
        <v>6000000</v>
      </c>
      <c r="D38" s="106">
        <v>6.4000000000000003E-3</v>
      </c>
      <c r="E38" s="74">
        <v>0.5</v>
      </c>
      <c r="F38" s="124">
        <f>E38*C38*D38</f>
        <v>19200</v>
      </c>
      <c r="G38" s="65" t="s">
        <v>392</v>
      </c>
      <c r="H38" s="320" t="s">
        <v>357</v>
      </c>
      <c r="I38" s="320"/>
      <c r="J38" s="320"/>
      <c r="K38" s="320"/>
      <c r="L38" s="320"/>
      <c r="M38" s="321"/>
    </row>
    <row r="39" spans="1:13" ht="30" customHeight="1" x14ac:dyDescent="0.25">
      <c r="B39" s="375" t="s">
        <v>463</v>
      </c>
      <c r="C39" s="376"/>
      <c r="D39" s="376"/>
      <c r="E39" s="376"/>
      <c r="F39" s="104">
        <f>F38</f>
        <v>19200</v>
      </c>
      <c r="G39" s="108" t="s">
        <v>392</v>
      </c>
      <c r="H39" s="324" t="s">
        <v>357</v>
      </c>
      <c r="I39" s="324"/>
      <c r="J39" s="324"/>
      <c r="K39" s="324"/>
      <c r="L39" s="324"/>
      <c r="M39" s="325"/>
    </row>
    <row r="40" spans="1:13" ht="10.050000000000001" customHeight="1" x14ac:dyDescent="0.25">
      <c r="A40" s="86"/>
      <c r="B40" s="86"/>
      <c r="C40" s="86"/>
      <c r="D40" s="86"/>
      <c r="E40" s="86"/>
      <c r="F40" s="86"/>
      <c r="G40" s="9"/>
    </row>
    <row r="41" spans="1:13" ht="40.049999999999997" customHeight="1" x14ac:dyDescent="0.25">
      <c r="B41" s="357" t="s">
        <v>415</v>
      </c>
      <c r="C41" s="358"/>
      <c r="D41" s="101" t="s">
        <v>10</v>
      </c>
      <c r="E41" s="101" t="s">
        <v>11</v>
      </c>
      <c r="F41" s="102" t="s">
        <v>8</v>
      </c>
      <c r="G41" s="89" t="s">
        <v>392</v>
      </c>
      <c r="H41" s="351" t="s">
        <v>393</v>
      </c>
      <c r="I41" s="351"/>
      <c r="J41" s="351"/>
      <c r="K41" s="351"/>
      <c r="L41" s="351"/>
      <c r="M41" s="352"/>
    </row>
    <row r="42" spans="1:13" ht="30" customHeight="1" x14ac:dyDescent="0.25">
      <c r="A42" s="86"/>
      <c r="B42" s="347" t="s">
        <v>440</v>
      </c>
      <c r="C42" s="348"/>
      <c r="D42" s="93">
        <v>0.03</v>
      </c>
      <c r="E42" s="93">
        <v>0.5</v>
      </c>
      <c r="F42" s="95">
        <f>D42*E42*'Asset &amp; Market Values'!$C$7</f>
        <v>750000</v>
      </c>
      <c r="G42" s="290" t="s">
        <v>392</v>
      </c>
      <c r="H42" s="331" t="s">
        <v>357</v>
      </c>
      <c r="I42" s="332"/>
      <c r="J42" s="332"/>
      <c r="K42" s="332"/>
      <c r="L42" s="332"/>
      <c r="M42" s="333"/>
    </row>
    <row r="43" spans="1:13" ht="30" customHeight="1" x14ac:dyDescent="0.25">
      <c r="A43" s="86"/>
      <c r="B43" s="282" t="s">
        <v>453</v>
      </c>
      <c r="C43" s="283"/>
      <c r="D43" s="22">
        <v>0</v>
      </c>
      <c r="E43" s="22">
        <v>0</v>
      </c>
      <c r="F43" s="69">
        <f>D43*E43*'Asset &amp; Market Values'!$C$8</f>
        <v>0</v>
      </c>
      <c r="G43" s="330"/>
      <c r="H43" s="334"/>
      <c r="I43" s="335"/>
      <c r="J43" s="335"/>
      <c r="K43" s="335"/>
      <c r="L43" s="335"/>
      <c r="M43" s="336"/>
    </row>
    <row r="44" spans="1:13" ht="30" customHeight="1" x14ac:dyDescent="0.25">
      <c r="A44" s="86"/>
      <c r="B44" s="282" t="s">
        <v>454</v>
      </c>
      <c r="C44" s="283"/>
      <c r="D44" s="22">
        <v>0</v>
      </c>
      <c r="E44" s="22">
        <v>0</v>
      </c>
      <c r="F44" s="69">
        <f>D44*E44*'Asset &amp; Market Values'!$C$9</f>
        <v>0</v>
      </c>
      <c r="G44" s="330"/>
      <c r="H44" s="334"/>
      <c r="I44" s="335"/>
      <c r="J44" s="335"/>
      <c r="K44" s="335"/>
      <c r="L44" s="335"/>
      <c r="M44" s="336"/>
    </row>
    <row r="45" spans="1:13" ht="30" customHeight="1" x14ac:dyDescent="0.25">
      <c r="A45" s="86"/>
      <c r="B45" s="282" t="s">
        <v>455</v>
      </c>
      <c r="C45" s="283"/>
      <c r="D45" s="22">
        <v>0.02</v>
      </c>
      <c r="E45" s="22">
        <v>0.5</v>
      </c>
      <c r="F45" s="69">
        <f>D45*E45*'Asset &amp; Market Values'!$C$10</f>
        <v>5000000</v>
      </c>
      <c r="G45" s="330"/>
      <c r="H45" s="334"/>
      <c r="I45" s="335"/>
      <c r="J45" s="335"/>
      <c r="K45" s="335"/>
      <c r="L45" s="335"/>
      <c r="M45" s="336"/>
    </row>
    <row r="46" spans="1:13" ht="30" customHeight="1" x14ac:dyDescent="0.25">
      <c r="A46" s="86"/>
      <c r="B46" s="353" t="s">
        <v>350</v>
      </c>
      <c r="C46" s="354"/>
      <c r="D46" s="30">
        <v>0</v>
      </c>
      <c r="E46" s="30">
        <v>0</v>
      </c>
      <c r="F46" s="71">
        <f>D46*E46*'Asset &amp; Market Values'!$C$11</f>
        <v>0</v>
      </c>
      <c r="G46" s="291"/>
      <c r="H46" s="337"/>
      <c r="I46" s="338"/>
      <c r="J46" s="338"/>
      <c r="K46" s="338"/>
      <c r="L46" s="338"/>
      <c r="M46" s="339"/>
    </row>
    <row r="47" spans="1:13" ht="30" customHeight="1" x14ac:dyDescent="0.25">
      <c r="A47" s="86"/>
      <c r="B47" s="359" t="s">
        <v>460</v>
      </c>
      <c r="C47" s="360"/>
      <c r="D47" s="360"/>
      <c r="E47" s="360"/>
      <c r="F47" s="103">
        <f>SUM(F42:F46)</f>
        <v>5750000</v>
      </c>
      <c r="G47" s="108" t="s">
        <v>392</v>
      </c>
      <c r="H47" s="324" t="s">
        <v>357</v>
      </c>
      <c r="I47" s="324"/>
      <c r="J47" s="324"/>
      <c r="K47" s="324"/>
      <c r="L47" s="324"/>
      <c r="M47" s="325"/>
    </row>
    <row r="48" spans="1:13" ht="10.050000000000001" customHeight="1" x14ac:dyDescent="0.25">
      <c r="B48" s="86"/>
      <c r="C48" s="86"/>
      <c r="D48" s="9"/>
      <c r="E48" s="9"/>
      <c r="F48" s="9"/>
      <c r="G48" s="9"/>
    </row>
    <row r="49" spans="1:13" ht="40.049999999999997" customHeight="1" x14ac:dyDescent="0.25">
      <c r="B49" s="357" t="s">
        <v>450</v>
      </c>
      <c r="C49" s="358"/>
      <c r="D49" s="101" t="s">
        <v>10</v>
      </c>
      <c r="E49" s="101" t="s">
        <v>11</v>
      </c>
      <c r="F49" s="102" t="s">
        <v>8</v>
      </c>
      <c r="G49" s="89" t="s">
        <v>392</v>
      </c>
      <c r="H49" s="351" t="s">
        <v>393</v>
      </c>
      <c r="I49" s="351"/>
      <c r="J49" s="351"/>
      <c r="K49" s="351"/>
      <c r="L49" s="351"/>
      <c r="M49" s="352"/>
    </row>
    <row r="50" spans="1:13" ht="30" customHeight="1" x14ac:dyDescent="0.25">
      <c r="A50" s="86"/>
      <c r="B50" s="361" t="s">
        <v>456</v>
      </c>
      <c r="C50" s="362"/>
      <c r="D50" s="107">
        <v>0</v>
      </c>
      <c r="E50" s="107">
        <v>0</v>
      </c>
      <c r="F50" s="78">
        <f>D50*E50*'Asset &amp; Market Values'!$C$15</f>
        <v>0</v>
      </c>
      <c r="G50" s="65" t="s">
        <v>392</v>
      </c>
      <c r="H50" s="320" t="s">
        <v>357</v>
      </c>
      <c r="I50" s="320"/>
      <c r="J50" s="320"/>
      <c r="K50" s="320"/>
      <c r="L50" s="320"/>
      <c r="M50" s="321"/>
    </row>
    <row r="51" spans="1:13" ht="30" customHeight="1" x14ac:dyDescent="0.25">
      <c r="A51" s="86"/>
      <c r="B51" s="359" t="s">
        <v>461</v>
      </c>
      <c r="C51" s="360"/>
      <c r="D51" s="360"/>
      <c r="E51" s="360"/>
      <c r="F51" s="103">
        <f>F50</f>
        <v>0</v>
      </c>
      <c r="G51" s="108" t="s">
        <v>392</v>
      </c>
      <c r="H51" s="324" t="s">
        <v>357</v>
      </c>
      <c r="I51" s="324"/>
      <c r="J51" s="324"/>
      <c r="K51" s="324"/>
      <c r="L51" s="324"/>
      <c r="M51" s="325"/>
    </row>
    <row r="52" spans="1:13" ht="10.050000000000001" customHeight="1" x14ac:dyDescent="0.25">
      <c r="B52" s="86"/>
      <c r="C52" s="86"/>
      <c r="D52" s="9"/>
      <c r="E52" s="9"/>
      <c r="F52" s="9"/>
      <c r="G52" s="9"/>
    </row>
    <row r="53" spans="1:13" ht="40.049999999999997" customHeight="1" x14ac:dyDescent="0.25">
      <c r="B53" s="357" t="s">
        <v>457</v>
      </c>
      <c r="C53" s="358"/>
      <c r="D53" s="101" t="s">
        <v>13</v>
      </c>
      <c r="E53" s="101" t="s">
        <v>11</v>
      </c>
      <c r="F53" s="102" t="s">
        <v>14</v>
      </c>
      <c r="G53" s="89" t="s">
        <v>392</v>
      </c>
      <c r="H53" s="351" t="s">
        <v>393</v>
      </c>
      <c r="I53" s="351"/>
      <c r="J53" s="351"/>
      <c r="K53" s="351"/>
      <c r="L53" s="351"/>
      <c r="M53" s="352"/>
    </row>
    <row r="54" spans="1:13" ht="30" customHeight="1" x14ac:dyDescent="0.25">
      <c r="A54" s="86"/>
      <c r="B54" s="347" t="s">
        <v>441</v>
      </c>
      <c r="C54" s="348"/>
      <c r="D54" s="33">
        <v>0</v>
      </c>
      <c r="E54" s="93">
        <v>0</v>
      </c>
      <c r="F54" s="95">
        <f t="shared" ref="F54:F59" si="0">D54*E54</f>
        <v>0</v>
      </c>
      <c r="G54" s="61" t="s">
        <v>392</v>
      </c>
      <c r="H54" s="302" t="s">
        <v>357</v>
      </c>
      <c r="I54" s="302"/>
      <c r="J54" s="302"/>
      <c r="K54" s="302"/>
      <c r="L54" s="302"/>
      <c r="M54" s="363"/>
    </row>
    <row r="55" spans="1:13" ht="30" customHeight="1" x14ac:dyDescent="0.25">
      <c r="A55" s="86"/>
      <c r="B55" s="282" t="s">
        <v>442</v>
      </c>
      <c r="C55" s="283"/>
      <c r="D55" s="34">
        <v>900000</v>
      </c>
      <c r="E55" s="22">
        <v>0.5</v>
      </c>
      <c r="F55" s="69">
        <f t="shared" si="0"/>
        <v>450000</v>
      </c>
      <c r="G55" s="61" t="s">
        <v>392</v>
      </c>
      <c r="H55" s="293" t="s">
        <v>357</v>
      </c>
      <c r="I55" s="293"/>
      <c r="J55" s="293"/>
      <c r="K55" s="293"/>
      <c r="L55" s="293"/>
      <c r="M55" s="329"/>
    </row>
    <row r="56" spans="1:13" ht="30" customHeight="1" x14ac:dyDescent="0.25">
      <c r="A56" s="86"/>
      <c r="B56" s="282" t="s">
        <v>443</v>
      </c>
      <c r="C56" s="283"/>
      <c r="D56" s="34">
        <v>0</v>
      </c>
      <c r="E56" s="22">
        <v>0</v>
      </c>
      <c r="F56" s="69">
        <f t="shared" si="0"/>
        <v>0</v>
      </c>
      <c r="G56" s="28" t="s">
        <v>392</v>
      </c>
      <c r="H56" s="293" t="s">
        <v>357</v>
      </c>
      <c r="I56" s="293"/>
      <c r="J56" s="293"/>
      <c r="K56" s="293"/>
      <c r="L56" s="293"/>
      <c r="M56" s="329"/>
    </row>
    <row r="57" spans="1:13" ht="30" customHeight="1" x14ac:dyDescent="0.25">
      <c r="A57" s="86"/>
      <c r="B57" s="282" t="s">
        <v>444</v>
      </c>
      <c r="C57" s="283"/>
      <c r="D57" s="34">
        <v>1600000</v>
      </c>
      <c r="E57" s="22">
        <v>0.1</v>
      </c>
      <c r="F57" s="69">
        <f t="shared" si="0"/>
        <v>160000</v>
      </c>
      <c r="G57" s="61" t="s">
        <v>392</v>
      </c>
      <c r="H57" s="293" t="s">
        <v>357</v>
      </c>
      <c r="I57" s="293"/>
      <c r="J57" s="293"/>
      <c r="K57" s="293"/>
      <c r="L57" s="293"/>
      <c r="M57" s="329"/>
    </row>
    <row r="58" spans="1:13" ht="30" customHeight="1" x14ac:dyDescent="0.25">
      <c r="A58" s="86"/>
      <c r="B58" s="282" t="s">
        <v>361</v>
      </c>
      <c r="C58" s="283"/>
      <c r="D58" s="34">
        <v>0</v>
      </c>
      <c r="E58" s="22">
        <v>0</v>
      </c>
      <c r="F58" s="69">
        <f t="shared" si="0"/>
        <v>0</v>
      </c>
      <c r="G58" s="61" t="s">
        <v>392</v>
      </c>
      <c r="H58" s="293" t="s">
        <v>357</v>
      </c>
      <c r="I58" s="293"/>
      <c r="J58" s="293"/>
      <c r="K58" s="293"/>
      <c r="L58" s="293"/>
      <c r="M58" s="329"/>
    </row>
    <row r="59" spans="1:13" ht="30" customHeight="1" x14ac:dyDescent="0.25">
      <c r="A59" s="86"/>
      <c r="B59" s="353" t="s">
        <v>351</v>
      </c>
      <c r="C59" s="354"/>
      <c r="D59" s="70">
        <v>0</v>
      </c>
      <c r="E59" s="30">
        <v>0</v>
      </c>
      <c r="F59" s="71">
        <f t="shared" si="0"/>
        <v>0</v>
      </c>
      <c r="G59" s="28" t="s">
        <v>392</v>
      </c>
      <c r="H59" s="286" t="s">
        <v>357</v>
      </c>
      <c r="I59" s="286"/>
      <c r="J59" s="286"/>
      <c r="K59" s="286"/>
      <c r="L59" s="286"/>
      <c r="M59" s="287"/>
    </row>
    <row r="60" spans="1:13" ht="30" customHeight="1" x14ac:dyDescent="0.25">
      <c r="A60" s="86"/>
      <c r="B60" s="359" t="s">
        <v>462</v>
      </c>
      <c r="C60" s="360"/>
      <c r="D60" s="360"/>
      <c r="E60" s="360"/>
      <c r="F60" s="103">
        <f>SUM(F54:F59)</f>
        <v>610000</v>
      </c>
      <c r="G60" s="108" t="s">
        <v>392</v>
      </c>
      <c r="H60" s="324" t="s">
        <v>357</v>
      </c>
      <c r="I60" s="324"/>
      <c r="J60" s="324"/>
      <c r="K60" s="324"/>
      <c r="L60" s="324"/>
      <c r="M60" s="325"/>
    </row>
    <row r="61" spans="1:13" ht="10.050000000000001" customHeight="1" x14ac:dyDescent="0.25">
      <c r="A61" s="86"/>
      <c r="G61" s="9"/>
    </row>
  </sheetData>
  <mergeCells count="95">
    <mergeCell ref="B60:E60"/>
    <mergeCell ref="B47:E47"/>
    <mergeCell ref="B2:F2"/>
    <mergeCell ref="B29:E29"/>
    <mergeCell ref="B35:E35"/>
    <mergeCell ref="B39:E39"/>
    <mergeCell ref="B12:E12"/>
    <mergeCell ref="B13:E13"/>
    <mergeCell ref="B14:E14"/>
    <mergeCell ref="B3:F3"/>
    <mergeCell ref="B22:C22"/>
    <mergeCell ref="B4:F4"/>
    <mergeCell ref="B6:C6"/>
    <mergeCell ref="B7:C7"/>
    <mergeCell ref="B8:C8"/>
    <mergeCell ref="B9:C9"/>
    <mergeCell ref="H6:M6"/>
    <mergeCell ref="H7:M7"/>
    <mergeCell ref="H8:M8"/>
    <mergeCell ref="H9:M9"/>
    <mergeCell ref="H10:M10"/>
    <mergeCell ref="H24:M24"/>
    <mergeCell ref="H25:M25"/>
    <mergeCell ref="H26:M26"/>
    <mergeCell ref="H27:M27"/>
    <mergeCell ref="H18:M18"/>
    <mergeCell ref="H20:M20"/>
    <mergeCell ref="H21:M21"/>
    <mergeCell ref="H22:M22"/>
    <mergeCell ref="H19:M19"/>
    <mergeCell ref="H23:M23"/>
    <mergeCell ref="H35:M35"/>
    <mergeCell ref="H38:M38"/>
    <mergeCell ref="H39:M39"/>
    <mergeCell ref="H37:M37"/>
    <mergeCell ref="H28:M28"/>
    <mergeCell ref="H29:M29"/>
    <mergeCell ref="H32:M32"/>
    <mergeCell ref="H33:M33"/>
    <mergeCell ref="H34:M34"/>
    <mergeCell ref="H31:M31"/>
    <mergeCell ref="H47:M47"/>
    <mergeCell ref="H50:M50"/>
    <mergeCell ref="H54:M54"/>
    <mergeCell ref="H55:M55"/>
    <mergeCell ref="H51:M51"/>
    <mergeCell ref="H49:M49"/>
    <mergeCell ref="H56:M56"/>
    <mergeCell ref="H57:M57"/>
    <mergeCell ref="H58:M58"/>
    <mergeCell ref="H59:M59"/>
    <mergeCell ref="H60:M60"/>
    <mergeCell ref="B10:C10"/>
    <mergeCell ref="B11:C11"/>
    <mergeCell ref="B16:C16"/>
    <mergeCell ref="B17:C17"/>
    <mergeCell ref="B18:C18"/>
    <mergeCell ref="B19:C19"/>
    <mergeCell ref="B20:C20"/>
    <mergeCell ref="B21:C21"/>
    <mergeCell ref="H11:M11"/>
    <mergeCell ref="H17:M17"/>
    <mergeCell ref="H16:M16"/>
    <mergeCell ref="B58:C58"/>
    <mergeCell ref="B59:C59"/>
    <mergeCell ref="B46:C46"/>
    <mergeCell ref="B28:C28"/>
    <mergeCell ref="B31:C31"/>
    <mergeCell ref="B41:C41"/>
    <mergeCell ref="B49:C49"/>
    <mergeCell ref="B53:C53"/>
    <mergeCell ref="B51:E51"/>
    <mergeCell ref="B50:C50"/>
    <mergeCell ref="B54:C54"/>
    <mergeCell ref="B55:C55"/>
    <mergeCell ref="B56:C56"/>
    <mergeCell ref="B42:C42"/>
    <mergeCell ref="B43:C43"/>
    <mergeCell ref="B44:C44"/>
    <mergeCell ref="G42:G46"/>
    <mergeCell ref="H42:M46"/>
    <mergeCell ref="G12:G14"/>
    <mergeCell ref="H12:M14"/>
    <mergeCell ref="B57:C57"/>
    <mergeCell ref="B45:C45"/>
    <mergeCell ref="B32:C32"/>
    <mergeCell ref="B33:C33"/>
    <mergeCell ref="B34:C34"/>
    <mergeCell ref="B23:C23"/>
    <mergeCell ref="B24:C24"/>
    <mergeCell ref="B25:C25"/>
    <mergeCell ref="B26:C26"/>
    <mergeCell ref="B27:C27"/>
    <mergeCell ref="H41:M41"/>
    <mergeCell ref="H53:M53"/>
  </mergeCells>
  <pageMargins left="0.25" right="0.25" top="0.75" bottom="0.75" header="0.3" footer="0.3"/>
  <pageSetup scale="88" fitToHeight="0" orientation="landscape" r:id="rId1"/>
  <rowBreaks count="2" manualBreakCount="2">
    <brk id="16" max="16383" man="1"/>
    <brk id="40" max="16383" man="1"/>
  </rowBreaks>
  <customProperties>
    <customPr name="SSC_SHEET_GUID" r:id="rId2"/>
  </customProperties>
  <legacyDrawing r:id="rId3"/>
  <picture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249977111117893"/>
    <pageSetUpPr autoPageBreaks="0" fitToPage="1"/>
  </sheetPr>
  <dimension ref="A1:P48"/>
  <sheetViews>
    <sheetView showGridLines="0" zoomScaleNormal="100" workbookViewId="0">
      <selection activeCell="B2" sqref="B2:G2"/>
    </sheetView>
  </sheetViews>
  <sheetFormatPr defaultColWidth="9.21875" defaultRowHeight="13.8" x14ac:dyDescent="0.25"/>
  <cols>
    <col min="1" max="1" width="3.33203125" style="6" customWidth="1"/>
    <col min="2" max="2" width="36.5546875" style="6" customWidth="1"/>
    <col min="3" max="3" width="19.44140625" style="6" customWidth="1"/>
    <col min="4" max="4" width="18.5546875" style="6" customWidth="1"/>
    <col min="5" max="9" width="20.6640625" style="6" customWidth="1"/>
    <col min="10" max="10" width="5.5546875" style="6" customWidth="1"/>
    <col min="11" max="18" width="15" style="6" customWidth="1"/>
    <col min="19" max="16384" width="9.21875" style="6"/>
  </cols>
  <sheetData>
    <row r="1" spans="2:14" ht="12.45" customHeight="1" x14ac:dyDescent="0.25"/>
    <row r="2" spans="2:14" ht="60" customHeight="1" x14ac:dyDescent="0.25">
      <c r="B2" s="415" t="s">
        <v>385</v>
      </c>
      <c r="C2" s="415"/>
      <c r="D2" s="415"/>
      <c r="E2" s="415"/>
      <c r="F2" s="415"/>
      <c r="G2" s="415"/>
    </row>
    <row r="3" spans="2:14" s="85" customFormat="1" ht="31.95" customHeight="1" x14ac:dyDescent="0.3">
      <c r="B3" s="416" t="s">
        <v>492</v>
      </c>
      <c r="C3" s="417"/>
      <c r="D3" s="417"/>
      <c r="E3" s="417"/>
      <c r="F3" s="417"/>
      <c r="G3" s="418"/>
    </row>
    <row r="4" spans="2:14" s="1" customFormat="1" ht="43.95" customHeight="1" x14ac:dyDescent="0.25">
      <c r="B4" s="419" t="s">
        <v>493</v>
      </c>
      <c r="C4" s="420"/>
      <c r="D4" s="420"/>
      <c r="E4" s="420"/>
      <c r="F4" s="420"/>
      <c r="G4" s="420"/>
    </row>
    <row r="5" spans="2:14" ht="10.050000000000001" customHeight="1" x14ac:dyDescent="0.25"/>
    <row r="6" spans="2:14" ht="40.049999999999997" customHeight="1" x14ac:dyDescent="0.25">
      <c r="B6" s="421" t="s">
        <v>472</v>
      </c>
      <c r="C6" s="422"/>
      <c r="D6" s="422"/>
      <c r="E6" s="422"/>
      <c r="F6" s="422"/>
      <c r="G6" s="178" t="s">
        <v>465</v>
      </c>
      <c r="H6" s="179" t="s">
        <v>392</v>
      </c>
      <c r="I6" s="409" t="s">
        <v>530</v>
      </c>
      <c r="J6" s="410"/>
      <c r="K6" s="410"/>
      <c r="L6" s="410"/>
      <c r="M6" s="410"/>
      <c r="N6" s="411"/>
    </row>
    <row r="7" spans="2:14" ht="30" customHeight="1" x14ac:dyDescent="0.25">
      <c r="B7" s="347" t="s">
        <v>466</v>
      </c>
      <c r="C7" s="348"/>
      <c r="D7" s="348"/>
      <c r="E7" s="348"/>
      <c r="F7" s="348"/>
      <c r="G7" s="112">
        <v>8000000</v>
      </c>
      <c r="H7" s="423" t="s">
        <v>392</v>
      </c>
      <c r="I7" s="302" t="s">
        <v>357</v>
      </c>
      <c r="J7" s="302"/>
      <c r="K7" s="302"/>
      <c r="L7" s="302"/>
      <c r="M7" s="302"/>
      <c r="N7" s="363"/>
    </row>
    <row r="8" spans="2:14" ht="30" customHeight="1" x14ac:dyDescent="0.25">
      <c r="B8" s="282" t="s">
        <v>467</v>
      </c>
      <c r="C8" s="283"/>
      <c r="D8" s="283"/>
      <c r="E8" s="283"/>
      <c r="F8" s="283"/>
      <c r="G8" s="110">
        <v>1000000</v>
      </c>
      <c r="H8" s="330"/>
      <c r="I8" s="293" t="s">
        <v>357</v>
      </c>
      <c r="J8" s="293"/>
      <c r="K8" s="293"/>
      <c r="L8" s="293"/>
      <c r="M8" s="293"/>
      <c r="N8" s="329"/>
    </row>
    <row r="9" spans="2:14" ht="30" customHeight="1" x14ac:dyDescent="0.25">
      <c r="B9" s="282" t="s">
        <v>468</v>
      </c>
      <c r="C9" s="283"/>
      <c r="D9" s="283"/>
      <c r="E9" s="283"/>
      <c r="F9" s="283"/>
      <c r="G9" s="110">
        <v>0</v>
      </c>
      <c r="H9" s="330"/>
      <c r="I9" s="293" t="s">
        <v>357</v>
      </c>
      <c r="J9" s="293"/>
      <c r="K9" s="293"/>
      <c r="L9" s="293"/>
      <c r="M9" s="293"/>
      <c r="N9" s="329"/>
    </row>
    <row r="10" spans="2:14" ht="30" customHeight="1" x14ac:dyDescent="0.25">
      <c r="B10" s="282" t="s">
        <v>469</v>
      </c>
      <c r="C10" s="283"/>
      <c r="D10" s="283"/>
      <c r="E10" s="283"/>
      <c r="F10" s="283"/>
      <c r="G10" s="110">
        <v>0</v>
      </c>
      <c r="H10" s="330"/>
      <c r="I10" s="293" t="s">
        <v>357</v>
      </c>
      <c r="J10" s="293"/>
      <c r="K10" s="293"/>
      <c r="L10" s="293"/>
      <c r="M10" s="293"/>
      <c r="N10" s="329"/>
    </row>
    <row r="11" spans="2:14" ht="30" customHeight="1" x14ac:dyDescent="0.25">
      <c r="B11" s="282" t="s">
        <v>470</v>
      </c>
      <c r="C11" s="283"/>
      <c r="D11" s="283"/>
      <c r="E11" s="283"/>
      <c r="F11" s="283"/>
      <c r="G11" s="110">
        <v>0</v>
      </c>
      <c r="H11" s="330"/>
      <c r="I11" s="293" t="s">
        <v>357</v>
      </c>
      <c r="J11" s="293"/>
      <c r="K11" s="293"/>
      <c r="L11" s="293"/>
      <c r="M11" s="293"/>
      <c r="N11" s="329"/>
    </row>
    <row r="12" spans="2:14" ht="30" customHeight="1" x14ac:dyDescent="0.25">
      <c r="B12" s="282" t="s">
        <v>471</v>
      </c>
      <c r="C12" s="283"/>
      <c r="D12" s="283"/>
      <c r="E12" s="283"/>
      <c r="F12" s="283"/>
      <c r="G12" s="110">
        <v>0</v>
      </c>
      <c r="H12" s="330"/>
      <c r="I12" s="293" t="s">
        <v>357</v>
      </c>
      <c r="J12" s="293"/>
      <c r="K12" s="293"/>
      <c r="L12" s="293"/>
      <c r="M12" s="293"/>
      <c r="N12" s="329"/>
    </row>
    <row r="13" spans="2:14" ht="30" customHeight="1" x14ac:dyDescent="0.25">
      <c r="B13" s="353" t="s">
        <v>372</v>
      </c>
      <c r="C13" s="285"/>
      <c r="D13" s="285"/>
      <c r="E13" s="285"/>
      <c r="F13" s="285"/>
      <c r="G13" s="113">
        <v>0</v>
      </c>
      <c r="H13" s="291"/>
      <c r="I13" s="286" t="s">
        <v>357</v>
      </c>
      <c r="J13" s="286"/>
      <c r="K13" s="286"/>
      <c r="L13" s="286"/>
      <c r="M13" s="286"/>
      <c r="N13" s="287"/>
    </row>
    <row r="14" spans="2:14" ht="30" customHeight="1" x14ac:dyDescent="0.25">
      <c r="B14" s="375" t="s">
        <v>4</v>
      </c>
      <c r="C14" s="376"/>
      <c r="D14" s="376"/>
      <c r="E14" s="376"/>
      <c r="F14" s="376"/>
      <c r="G14" s="111">
        <f>SUM(G7:G13)</f>
        <v>9000000</v>
      </c>
      <c r="H14" s="64" t="s">
        <v>392</v>
      </c>
      <c r="I14" s="324" t="s">
        <v>357</v>
      </c>
      <c r="J14" s="324"/>
      <c r="K14" s="324"/>
      <c r="L14" s="324"/>
      <c r="M14" s="324"/>
      <c r="N14" s="325"/>
    </row>
    <row r="15" spans="2:14" ht="13.95" customHeight="1" x14ac:dyDescent="0.25"/>
    <row r="16" spans="2:14" s="174" customFormat="1" ht="40.049999999999997" customHeight="1" x14ac:dyDescent="0.35">
      <c r="B16" s="405" t="s">
        <v>517</v>
      </c>
      <c r="C16" s="406"/>
      <c r="D16" s="406"/>
      <c r="E16" s="406"/>
      <c r="F16" s="406"/>
      <c r="G16" s="180" t="s">
        <v>465</v>
      </c>
      <c r="H16" s="181" t="s">
        <v>392</v>
      </c>
      <c r="I16" s="399" t="s">
        <v>530</v>
      </c>
      <c r="J16" s="399"/>
      <c r="K16" s="399"/>
      <c r="L16" s="399"/>
      <c r="M16" s="399"/>
      <c r="N16" s="400"/>
    </row>
    <row r="17" spans="2:14" s="174" customFormat="1" ht="25.05" customHeight="1" x14ac:dyDescent="0.35">
      <c r="B17" s="407" t="s">
        <v>518</v>
      </c>
      <c r="C17" s="408"/>
      <c r="D17" s="408"/>
      <c r="E17" s="408"/>
      <c r="F17" s="408"/>
      <c r="G17" s="182">
        <v>200000</v>
      </c>
      <c r="H17" s="28" t="s">
        <v>392</v>
      </c>
      <c r="I17" s="293" t="s">
        <v>357</v>
      </c>
      <c r="J17" s="293"/>
      <c r="K17" s="293"/>
      <c r="L17" s="293"/>
      <c r="M17" s="293"/>
      <c r="N17" s="329"/>
    </row>
    <row r="18" spans="2:14" s="174" customFormat="1" ht="25.05" customHeight="1" x14ac:dyDescent="0.35">
      <c r="B18" s="407" t="s">
        <v>519</v>
      </c>
      <c r="C18" s="408"/>
      <c r="D18" s="408"/>
      <c r="E18" s="408"/>
      <c r="F18" s="408"/>
      <c r="G18" s="182">
        <v>0</v>
      </c>
      <c r="H18" s="28" t="s">
        <v>392</v>
      </c>
      <c r="I18" s="293" t="s">
        <v>357</v>
      </c>
      <c r="J18" s="293"/>
      <c r="K18" s="293"/>
      <c r="L18" s="293"/>
      <c r="M18" s="293"/>
      <c r="N18" s="329"/>
    </row>
    <row r="19" spans="2:14" s="174" customFormat="1" ht="25.05" customHeight="1" x14ac:dyDescent="0.35">
      <c r="B19" s="407" t="s">
        <v>520</v>
      </c>
      <c r="C19" s="408"/>
      <c r="D19" s="408"/>
      <c r="E19" s="408"/>
      <c r="F19" s="408"/>
      <c r="G19" s="182">
        <v>0</v>
      </c>
      <c r="H19" s="28" t="s">
        <v>392</v>
      </c>
      <c r="I19" s="293" t="s">
        <v>357</v>
      </c>
      <c r="J19" s="293"/>
      <c r="K19" s="293"/>
      <c r="L19" s="293"/>
      <c r="M19" s="293"/>
      <c r="N19" s="329"/>
    </row>
    <row r="20" spans="2:14" s="174" customFormat="1" ht="25.05" customHeight="1" x14ac:dyDescent="0.35">
      <c r="B20" s="407" t="s">
        <v>521</v>
      </c>
      <c r="C20" s="408"/>
      <c r="D20" s="408"/>
      <c r="E20" s="408"/>
      <c r="F20" s="408"/>
      <c r="G20" s="182">
        <v>100000</v>
      </c>
      <c r="H20" s="28" t="s">
        <v>392</v>
      </c>
      <c r="I20" s="293" t="s">
        <v>357</v>
      </c>
      <c r="J20" s="293"/>
      <c r="K20" s="293"/>
      <c r="L20" s="293"/>
      <c r="M20" s="293"/>
      <c r="N20" s="329"/>
    </row>
    <row r="21" spans="2:14" s="174" customFormat="1" ht="25.05" customHeight="1" x14ac:dyDescent="0.35">
      <c r="B21" s="407" t="s">
        <v>522</v>
      </c>
      <c r="C21" s="408"/>
      <c r="D21" s="408"/>
      <c r="E21" s="408"/>
      <c r="F21" s="408"/>
      <c r="G21" s="182">
        <v>0</v>
      </c>
      <c r="H21" s="28" t="s">
        <v>392</v>
      </c>
      <c r="I21" s="293" t="s">
        <v>357</v>
      </c>
      <c r="J21" s="293"/>
      <c r="K21" s="293"/>
      <c r="L21" s="293"/>
      <c r="M21" s="293"/>
      <c r="N21" s="329"/>
    </row>
    <row r="22" spans="2:14" s="174" customFormat="1" ht="25.05" customHeight="1" x14ac:dyDescent="0.35">
      <c r="B22" s="407" t="s">
        <v>523</v>
      </c>
      <c r="C22" s="408"/>
      <c r="D22" s="408"/>
      <c r="E22" s="408"/>
      <c r="F22" s="408"/>
      <c r="G22" s="182">
        <v>0</v>
      </c>
      <c r="H22" s="28" t="s">
        <v>392</v>
      </c>
      <c r="I22" s="293" t="s">
        <v>357</v>
      </c>
      <c r="J22" s="293"/>
      <c r="K22" s="293"/>
      <c r="L22" s="293"/>
      <c r="M22" s="293"/>
      <c r="N22" s="329"/>
    </row>
    <row r="23" spans="2:14" s="174" customFormat="1" ht="25.05" customHeight="1" x14ac:dyDescent="0.35">
      <c r="B23" s="407" t="s">
        <v>524</v>
      </c>
      <c r="C23" s="408"/>
      <c r="D23" s="408"/>
      <c r="E23" s="408"/>
      <c r="F23" s="408"/>
      <c r="G23" s="182">
        <v>0</v>
      </c>
      <c r="H23" s="28" t="s">
        <v>392</v>
      </c>
      <c r="I23" s="293" t="s">
        <v>357</v>
      </c>
      <c r="J23" s="293"/>
      <c r="K23" s="293"/>
      <c r="L23" s="293"/>
      <c r="M23" s="293"/>
      <c r="N23" s="329"/>
    </row>
    <row r="24" spans="2:14" s="174" customFormat="1" ht="25.05" customHeight="1" x14ac:dyDescent="0.35">
      <c r="B24" s="407" t="s">
        <v>525</v>
      </c>
      <c r="C24" s="408"/>
      <c r="D24" s="408"/>
      <c r="E24" s="408"/>
      <c r="F24" s="408"/>
      <c r="G24" s="182">
        <v>0</v>
      </c>
      <c r="H24" s="28" t="s">
        <v>392</v>
      </c>
      <c r="I24" s="293" t="s">
        <v>357</v>
      </c>
      <c r="J24" s="293"/>
      <c r="K24" s="293"/>
      <c r="L24" s="293"/>
      <c r="M24" s="293"/>
      <c r="N24" s="329"/>
    </row>
    <row r="25" spans="2:14" s="174" customFormat="1" ht="25.05" customHeight="1" x14ac:dyDescent="0.35">
      <c r="B25" s="407" t="s">
        <v>526</v>
      </c>
      <c r="C25" s="408"/>
      <c r="D25" s="408"/>
      <c r="E25" s="408"/>
      <c r="F25" s="408"/>
      <c r="G25" s="182">
        <v>0</v>
      </c>
      <c r="H25" s="28" t="s">
        <v>392</v>
      </c>
      <c r="I25" s="293" t="s">
        <v>357</v>
      </c>
      <c r="J25" s="293"/>
      <c r="K25" s="293"/>
      <c r="L25" s="293"/>
      <c r="M25" s="293"/>
      <c r="N25" s="329"/>
    </row>
    <row r="26" spans="2:14" s="174" customFormat="1" ht="25.05" customHeight="1" x14ac:dyDescent="0.35">
      <c r="B26" s="407" t="s">
        <v>527</v>
      </c>
      <c r="C26" s="408"/>
      <c r="D26" s="408"/>
      <c r="E26" s="408"/>
      <c r="F26" s="408"/>
      <c r="G26" s="182">
        <v>0</v>
      </c>
      <c r="H26" s="28" t="s">
        <v>392</v>
      </c>
      <c r="I26" s="293" t="s">
        <v>357</v>
      </c>
      <c r="J26" s="293"/>
      <c r="K26" s="293"/>
      <c r="L26" s="293"/>
      <c r="M26" s="293"/>
      <c r="N26" s="329"/>
    </row>
    <row r="27" spans="2:14" s="174" customFormat="1" ht="25.05" customHeight="1" x14ac:dyDescent="0.35">
      <c r="B27" s="407" t="s">
        <v>528</v>
      </c>
      <c r="C27" s="408"/>
      <c r="D27" s="408"/>
      <c r="E27" s="408"/>
      <c r="F27" s="408"/>
      <c r="G27" s="182">
        <v>0</v>
      </c>
      <c r="H27" s="28" t="s">
        <v>392</v>
      </c>
      <c r="I27" s="293" t="s">
        <v>357</v>
      </c>
      <c r="J27" s="293"/>
      <c r="K27" s="293"/>
      <c r="L27" s="293"/>
      <c r="M27" s="293"/>
      <c r="N27" s="329"/>
    </row>
    <row r="28" spans="2:14" s="174" customFormat="1" ht="25.05" customHeight="1" x14ac:dyDescent="0.35">
      <c r="B28" s="401" t="s">
        <v>532</v>
      </c>
      <c r="C28" s="402"/>
      <c r="D28" s="402"/>
      <c r="E28" s="402"/>
      <c r="F28" s="402"/>
      <c r="G28" s="184">
        <v>0</v>
      </c>
      <c r="H28" s="56" t="s">
        <v>392</v>
      </c>
      <c r="I28" s="305" t="s">
        <v>357</v>
      </c>
      <c r="J28" s="305"/>
      <c r="K28" s="305"/>
      <c r="L28" s="305"/>
      <c r="M28" s="305"/>
      <c r="N28" s="369"/>
    </row>
    <row r="29" spans="2:14" s="174" customFormat="1" ht="27" customHeight="1" x14ac:dyDescent="0.35">
      <c r="B29" s="403" t="s">
        <v>529</v>
      </c>
      <c r="C29" s="404"/>
      <c r="D29" s="404"/>
      <c r="E29" s="404"/>
      <c r="F29" s="404"/>
      <c r="G29" s="185">
        <f>SUM(G17:G28)</f>
        <v>300000</v>
      </c>
      <c r="H29" s="61" t="s">
        <v>392</v>
      </c>
      <c r="I29" s="302" t="s">
        <v>357</v>
      </c>
      <c r="J29" s="302"/>
      <c r="K29" s="302"/>
      <c r="L29" s="302"/>
      <c r="M29" s="302"/>
      <c r="N29" s="363"/>
    </row>
    <row r="30" spans="2:14" s="174" customFormat="1" ht="27" customHeight="1" x14ac:dyDescent="0.35">
      <c r="B30" s="387" t="s">
        <v>531</v>
      </c>
      <c r="C30" s="388"/>
      <c r="D30" s="388"/>
      <c r="E30" s="388"/>
      <c r="F30" s="388"/>
      <c r="G30" s="183">
        <f>G14-G29</f>
        <v>8700000</v>
      </c>
      <c r="H30" s="32" t="s">
        <v>392</v>
      </c>
      <c r="I30" s="286" t="s">
        <v>357</v>
      </c>
      <c r="J30" s="286"/>
      <c r="K30" s="286"/>
      <c r="L30" s="286"/>
      <c r="M30" s="286"/>
      <c r="N30" s="287"/>
    </row>
    <row r="31" spans="2:14" ht="10.050000000000001" customHeight="1" x14ac:dyDescent="0.25"/>
    <row r="32" spans="2:14" s="120" customFormat="1" ht="40.049999999999997" customHeight="1" x14ac:dyDescent="0.3">
      <c r="B32" s="221" t="s">
        <v>536</v>
      </c>
      <c r="C32" s="222"/>
      <c r="D32" s="222"/>
      <c r="E32" s="222"/>
      <c r="F32" s="222"/>
      <c r="G32" s="222"/>
      <c r="H32" s="222"/>
      <c r="I32" s="223"/>
    </row>
    <row r="33" spans="1:16" s="1" customFormat="1" ht="74.55" customHeight="1" x14ac:dyDescent="0.25">
      <c r="B33" s="412" t="s">
        <v>537</v>
      </c>
      <c r="C33" s="413"/>
      <c r="D33" s="413"/>
      <c r="E33" s="413"/>
      <c r="F33" s="413"/>
      <c r="G33" s="413"/>
      <c r="H33" s="413"/>
      <c r="I33" s="414"/>
      <c r="J33" s="114"/>
      <c r="P33" s="2"/>
    </row>
    <row r="34" spans="1:16" ht="41.1" customHeight="1" x14ac:dyDescent="0.25">
      <c r="B34" s="397" t="s">
        <v>482</v>
      </c>
      <c r="C34" s="398"/>
      <c r="D34" s="175" t="s">
        <v>16</v>
      </c>
      <c r="E34" s="176" t="s">
        <v>17</v>
      </c>
      <c r="F34" s="176" t="s">
        <v>18</v>
      </c>
      <c r="G34" s="176" t="s">
        <v>19</v>
      </c>
      <c r="H34" s="176" t="s">
        <v>20</v>
      </c>
      <c r="I34" s="177" t="s">
        <v>21</v>
      </c>
    </row>
    <row r="35" spans="1:16" ht="25.05" customHeight="1" x14ac:dyDescent="0.25">
      <c r="B35" s="391" t="s">
        <v>473</v>
      </c>
      <c r="C35" s="392"/>
      <c r="D35" s="395">
        <f>Revenue!E21</f>
        <v>1750000.0000000002</v>
      </c>
      <c r="E35" s="115">
        <v>0.5</v>
      </c>
      <c r="F35" s="115">
        <v>0.8</v>
      </c>
      <c r="G35" s="115">
        <v>1</v>
      </c>
      <c r="H35" s="115">
        <v>1</v>
      </c>
      <c r="I35" s="116">
        <v>1</v>
      </c>
    </row>
    <row r="36" spans="1:16" ht="25.05" customHeight="1" x14ac:dyDescent="0.25">
      <c r="B36" s="391"/>
      <c r="C36" s="392"/>
      <c r="D36" s="395"/>
      <c r="E36" s="117">
        <f>E35*$D$35</f>
        <v>875000.00000000012</v>
      </c>
      <c r="F36" s="117">
        <f t="shared" ref="F36:I36" si="0">F35*$D$35</f>
        <v>1400000.0000000002</v>
      </c>
      <c r="G36" s="117">
        <f t="shared" si="0"/>
        <v>1750000.0000000002</v>
      </c>
      <c r="H36" s="117">
        <f t="shared" si="0"/>
        <v>1750000.0000000002</v>
      </c>
      <c r="I36" s="118">
        <f t="shared" si="0"/>
        <v>1750000.0000000002</v>
      </c>
    </row>
    <row r="37" spans="1:16" ht="25.05" customHeight="1" x14ac:dyDescent="0.25">
      <c r="B37" s="391" t="s">
        <v>474</v>
      </c>
      <c r="C37" s="392"/>
      <c r="D37" s="395">
        <f>Expenses!E22</f>
        <v>5500000</v>
      </c>
      <c r="E37" s="115">
        <v>0.5</v>
      </c>
      <c r="F37" s="115">
        <v>0.8</v>
      </c>
      <c r="G37" s="115">
        <v>1</v>
      </c>
      <c r="H37" s="115">
        <v>1</v>
      </c>
      <c r="I37" s="116">
        <v>1</v>
      </c>
    </row>
    <row r="38" spans="1:16" ht="25.05" customHeight="1" x14ac:dyDescent="0.25">
      <c r="B38" s="391"/>
      <c r="C38" s="392"/>
      <c r="D38" s="395"/>
      <c r="E38" s="117">
        <f>E37*$D$37</f>
        <v>2750000</v>
      </c>
      <c r="F38" s="117">
        <f t="shared" ref="F38:I38" si="1">F37*$D$37</f>
        <v>4400000</v>
      </c>
      <c r="G38" s="117">
        <f t="shared" si="1"/>
        <v>5500000</v>
      </c>
      <c r="H38" s="117">
        <f t="shared" si="1"/>
        <v>5500000</v>
      </c>
      <c r="I38" s="118">
        <f t="shared" si="1"/>
        <v>5500000</v>
      </c>
    </row>
    <row r="39" spans="1:16" ht="25.05" customHeight="1" x14ac:dyDescent="0.25">
      <c r="B39" s="391" t="s">
        <v>475</v>
      </c>
      <c r="C39" s="392"/>
      <c r="D39" s="395">
        <f>Expenses!E28</f>
        <v>3050000</v>
      </c>
      <c r="E39" s="115">
        <v>0.5</v>
      </c>
      <c r="F39" s="115">
        <v>0.8</v>
      </c>
      <c r="G39" s="115">
        <v>1</v>
      </c>
      <c r="H39" s="115">
        <v>1</v>
      </c>
      <c r="I39" s="116">
        <v>1</v>
      </c>
    </row>
    <row r="40" spans="1:16" ht="25.05" customHeight="1" x14ac:dyDescent="0.25">
      <c r="B40" s="391"/>
      <c r="C40" s="392"/>
      <c r="D40" s="395"/>
      <c r="E40" s="117">
        <f>E39*$D$39</f>
        <v>1525000</v>
      </c>
      <c r="F40" s="117">
        <f t="shared" ref="F40:I40" si="2">F39*$D$39</f>
        <v>2440000</v>
      </c>
      <c r="G40" s="117">
        <f t="shared" si="2"/>
        <v>3050000</v>
      </c>
      <c r="H40" s="117">
        <f t="shared" si="2"/>
        <v>3050000</v>
      </c>
      <c r="I40" s="118">
        <f t="shared" si="2"/>
        <v>3050000</v>
      </c>
    </row>
    <row r="41" spans="1:16" ht="25.05" customHeight="1" x14ac:dyDescent="0.25">
      <c r="B41" s="391" t="s">
        <v>476</v>
      </c>
      <c r="C41" s="392"/>
      <c r="D41" s="395">
        <f>Expenses!E36</f>
        <v>5700000</v>
      </c>
      <c r="E41" s="115">
        <v>0.5</v>
      </c>
      <c r="F41" s="115">
        <v>0.8</v>
      </c>
      <c r="G41" s="115">
        <v>1</v>
      </c>
      <c r="H41" s="115">
        <v>1</v>
      </c>
      <c r="I41" s="116">
        <v>1</v>
      </c>
    </row>
    <row r="42" spans="1:16" ht="25.05" customHeight="1" x14ac:dyDescent="0.25">
      <c r="B42" s="393"/>
      <c r="C42" s="394"/>
      <c r="D42" s="396"/>
      <c r="E42" s="125">
        <f>E41*$D$41</f>
        <v>2850000</v>
      </c>
      <c r="F42" s="125">
        <f t="shared" ref="F42:I42" si="3">F41*$D$41</f>
        <v>4560000</v>
      </c>
      <c r="G42" s="125">
        <f t="shared" si="3"/>
        <v>5700000</v>
      </c>
      <c r="H42" s="125">
        <f t="shared" si="3"/>
        <v>5700000</v>
      </c>
      <c r="I42" s="137">
        <f t="shared" si="3"/>
        <v>5700000</v>
      </c>
    </row>
    <row r="43" spans="1:16" ht="30" customHeight="1" x14ac:dyDescent="0.25">
      <c r="B43" s="389" t="s">
        <v>5</v>
      </c>
      <c r="C43" s="390"/>
      <c r="D43" s="138">
        <f>SUM(D35:D41)</f>
        <v>16000000</v>
      </c>
      <c r="E43" s="139">
        <f>E36+E38+E40+E42</f>
        <v>8000000</v>
      </c>
      <c r="F43" s="139">
        <f t="shared" ref="F43:I43" si="4">F36+F38+F40+F42</f>
        <v>12800000</v>
      </c>
      <c r="G43" s="139">
        <f t="shared" si="4"/>
        <v>16000000</v>
      </c>
      <c r="H43" s="139">
        <f t="shared" si="4"/>
        <v>16000000</v>
      </c>
      <c r="I43" s="140">
        <f t="shared" si="4"/>
        <v>16000000</v>
      </c>
    </row>
    <row r="44" spans="1:16" ht="40.049999999999997" customHeight="1" x14ac:dyDescent="0.25">
      <c r="B44" s="141" t="s">
        <v>479</v>
      </c>
      <c r="C44" s="142">
        <f>IFERROR(IRR(D44:I44),0)</f>
        <v>1.2096488693865224</v>
      </c>
      <c r="D44" s="143">
        <f>-G30</f>
        <v>-8700000</v>
      </c>
      <c r="E44" s="144">
        <f>E43</f>
        <v>8000000</v>
      </c>
      <c r="F44" s="144">
        <f t="shared" ref="F44:I44" si="5">F43</f>
        <v>12800000</v>
      </c>
      <c r="G44" s="144">
        <f t="shared" si="5"/>
        <v>16000000</v>
      </c>
      <c r="H44" s="144">
        <f t="shared" si="5"/>
        <v>16000000</v>
      </c>
      <c r="I44" s="145">
        <f t="shared" si="5"/>
        <v>16000000</v>
      </c>
    </row>
    <row r="45" spans="1:16" ht="40.049999999999997" customHeight="1" x14ac:dyDescent="0.25">
      <c r="B45" s="126" t="s">
        <v>511</v>
      </c>
      <c r="C45" s="127">
        <f>IFERROR(COUNTIF(E45:I45,"&lt;0")+ABS(INDEX(E45:I45,1,COUNTIF(E45:I45,"&lt;0")))/INDEX(E44:I44,1,COUNTIF(E45:I45,"&lt;0")+1),IFERROR(-D44/E44,0))</f>
        <v>1.0546875</v>
      </c>
      <c r="D45" s="128" t="s">
        <v>6</v>
      </c>
      <c r="E45" s="117">
        <f>D44+E44</f>
        <v>-700000</v>
      </c>
      <c r="F45" s="117">
        <f>IFERROR(E45+F44,0)</f>
        <v>12100000</v>
      </c>
      <c r="G45" s="117">
        <f>IFERROR(F45+G44,0)</f>
        <v>28100000</v>
      </c>
      <c r="H45" s="117">
        <f>IFERROR(G45+H44,0)</f>
        <v>44100000</v>
      </c>
      <c r="I45" s="118">
        <f>IFERROR(H45+I44,0)</f>
        <v>60100000</v>
      </c>
    </row>
    <row r="46" spans="1:16" ht="40.049999999999997" customHeight="1" x14ac:dyDescent="0.25">
      <c r="B46" s="129" t="s">
        <v>480</v>
      </c>
      <c r="C46" s="130">
        <f>NPV(E46,E44:I44)+D44</f>
        <v>42035232.938634329</v>
      </c>
      <c r="D46" s="131" t="s">
        <v>24</v>
      </c>
      <c r="E46" s="132">
        <v>0.1</v>
      </c>
      <c r="F46" s="133" t="s">
        <v>481</v>
      </c>
      <c r="G46" s="134"/>
      <c r="H46" s="135"/>
      <c r="I46" s="136" t="s">
        <v>392</v>
      </c>
    </row>
    <row r="48" spans="1:16" ht="27.45" customHeight="1" x14ac:dyDescent="0.25">
      <c r="A48" s="188">
        <v>1</v>
      </c>
      <c r="B48" s="292" t="s">
        <v>535</v>
      </c>
      <c r="C48" s="292"/>
      <c r="D48" s="292"/>
      <c r="E48" s="292"/>
      <c r="F48" s="292"/>
      <c r="G48" s="292"/>
      <c r="H48" s="292"/>
      <c r="I48" s="292"/>
    </row>
  </sheetData>
  <mergeCells count="65">
    <mergeCell ref="D37:D38"/>
    <mergeCell ref="B33:I33"/>
    <mergeCell ref="B2:G2"/>
    <mergeCell ref="B11:F11"/>
    <mergeCell ref="B7:F7"/>
    <mergeCell ref="B8:F8"/>
    <mergeCell ref="B9:F9"/>
    <mergeCell ref="B10:F10"/>
    <mergeCell ref="B3:G3"/>
    <mergeCell ref="B4:G4"/>
    <mergeCell ref="B6:F6"/>
    <mergeCell ref="H7:H13"/>
    <mergeCell ref="I13:N13"/>
    <mergeCell ref="I14:N14"/>
    <mergeCell ref="I11:N11"/>
    <mergeCell ref="I12:N12"/>
    <mergeCell ref="I6:N6"/>
    <mergeCell ref="I7:N7"/>
    <mergeCell ref="I8:N8"/>
    <mergeCell ref="I9:N9"/>
    <mergeCell ref="I10:N10"/>
    <mergeCell ref="B13:F13"/>
    <mergeCell ref="B14:F14"/>
    <mergeCell ref="B12:F12"/>
    <mergeCell ref="B26:F26"/>
    <mergeCell ref="B27:F27"/>
    <mergeCell ref="B28:F28"/>
    <mergeCell ref="B29:F29"/>
    <mergeCell ref="B16:F16"/>
    <mergeCell ref="B21:F21"/>
    <mergeCell ref="B22:F22"/>
    <mergeCell ref="B23:F23"/>
    <mergeCell ref="B24:F24"/>
    <mergeCell ref="B25:F25"/>
    <mergeCell ref="B17:F17"/>
    <mergeCell ref="B18:F18"/>
    <mergeCell ref="B19:F19"/>
    <mergeCell ref="B20:F20"/>
    <mergeCell ref="I26:N26"/>
    <mergeCell ref="I17:N17"/>
    <mergeCell ref="I18:N18"/>
    <mergeCell ref="I19:N19"/>
    <mergeCell ref="I20:N20"/>
    <mergeCell ref="I21:N21"/>
    <mergeCell ref="I16:N16"/>
    <mergeCell ref="I22:N22"/>
    <mergeCell ref="I23:N23"/>
    <mergeCell ref="I24:N24"/>
    <mergeCell ref="I25:N25"/>
    <mergeCell ref="B48:I48"/>
    <mergeCell ref="B30:F30"/>
    <mergeCell ref="I30:N30"/>
    <mergeCell ref="I27:N27"/>
    <mergeCell ref="I28:N28"/>
    <mergeCell ref="I29:N29"/>
    <mergeCell ref="B43:C43"/>
    <mergeCell ref="B41:C42"/>
    <mergeCell ref="D41:D42"/>
    <mergeCell ref="B39:C40"/>
    <mergeCell ref="D39:D40"/>
    <mergeCell ref="B32:I32"/>
    <mergeCell ref="B34:C34"/>
    <mergeCell ref="B35:C36"/>
    <mergeCell ref="D35:D36"/>
    <mergeCell ref="B37:C38"/>
  </mergeCells>
  <hyperlinks>
    <hyperlink ref="B48:I48" r:id="rId1" display="ROI Calculator" xr:uid="{EE6F5D9A-41DE-48D6-BF05-D28673BAC6D9}"/>
  </hyperlinks>
  <pageMargins left="0.25" right="0.25" top="0.75" bottom="0.75" header="0.3" footer="0.3"/>
  <pageSetup scale="82" fitToHeight="0" orientation="landscape" r:id="rId2"/>
  <rowBreaks count="1" manualBreakCount="1">
    <brk id="31" max="16383" man="1"/>
  </rowBreaks>
  <customProperties>
    <customPr name="SSC_SHEET_GUID" r:id="rId3"/>
  </customProperties>
  <legacyDrawing r:id="rId4"/>
  <pictur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pageSetUpPr autoPageBreaks="0" fitToPage="1"/>
  </sheetPr>
  <dimension ref="A1:M47"/>
  <sheetViews>
    <sheetView showGridLines="0" zoomScaleNormal="100" workbookViewId="0">
      <selection activeCell="B2" sqref="B2:H2"/>
    </sheetView>
  </sheetViews>
  <sheetFormatPr defaultColWidth="9.21875" defaultRowHeight="13.8" x14ac:dyDescent="0.25"/>
  <cols>
    <col min="1" max="1" width="3.33203125" style="6" customWidth="1"/>
    <col min="2" max="2" width="8.77734375" style="6" customWidth="1"/>
    <col min="3" max="3" width="35.21875" style="6" customWidth="1"/>
    <col min="4" max="4" width="37.6640625" style="6" customWidth="1"/>
    <col min="5" max="5" width="20.77734375" style="6" customWidth="1"/>
    <col min="6" max="6" width="49.5546875" style="6" customWidth="1"/>
    <col min="7" max="7" width="7.88671875" style="6" customWidth="1"/>
    <col min="8" max="8" width="9.44140625" style="6" customWidth="1"/>
    <col min="9" max="16384" width="9.21875" style="6"/>
  </cols>
  <sheetData>
    <row r="1" spans="2:11" ht="10.050000000000001" customHeight="1" x14ac:dyDescent="0.25">
      <c r="E1" s="84"/>
      <c r="F1" s="84"/>
    </row>
    <row r="2" spans="2:11" ht="48" customHeight="1" x14ac:dyDescent="0.25">
      <c r="B2" s="437" t="s">
        <v>494</v>
      </c>
      <c r="C2" s="437"/>
      <c r="D2" s="437"/>
      <c r="E2" s="437"/>
      <c r="F2" s="437"/>
      <c r="G2" s="437"/>
      <c r="H2" s="437"/>
    </row>
    <row r="3" spans="2:11" s="1" customFormat="1" ht="55.05" customHeight="1" x14ac:dyDescent="0.25">
      <c r="B3" s="384" t="s">
        <v>495</v>
      </c>
      <c r="C3" s="384"/>
      <c r="D3" s="384"/>
      <c r="E3" s="384"/>
      <c r="F3" s="384"/>
      <c r="G3" s="384"/>
      <c r="H3" s="384"/>
      <c r="I3" s="156"/>
    </row>
    <row r="4" spans="2:11" s="1" customFormat="1" ht="72.45" customHeight="1" x14ac:dyDescent="0.25">
      <c r="B4" s="440" t="s">
        <v>509</v>
      </c>
      <c r="C4" s="440"/>
      <c r="D4" s="440"/>
      <c r="E4" s="440"/>
      <c r="F4" s="440"/>
      <c r="G4" s="440"/>
      <c r="H4" s="440"/>
      <c r="I4" s="85"/>
    </row>
    <row r="5" spans="2:11" ht="10.050000000000001" customHeight="1" x14ac:dyDescent="0.25">
      <c r="E5" s="84"/>
      <c r="F5" s="84"/>
    </row>
    <row r="6" spans="2:11" ht="38.549999999999997" customHeight="1" x14ac:dyDescent="0.25">
      <c r="B6" s="163" t="s">
        <v>367</v>
      </c>
      <c r="C6" s="452" t="s">
        <v>503</v>
      </c>
      <c r="D6" s="453"/>
      <c r="E6" s="453"/>
      <c r="F6" s="453"/>
      <c r="G6" s="164" t="s">
        <v>366</v>
      </c>
      <c r="H6" s="165" t="s">
        <v>368</v>
      </c>
    </row>
    <row r="7" spans="2:11" ht="25.05" customHeight="1" x14ac:dyDescent="0.25">
      <c r="B7" s="444">
        <v>0.2</v>
      </c>
      <c r="C7" s="161" t="s">
        <v>370</v>
      </c>
      <c r="D7" s="162"/>
      <c r="E7" s="162"/>
      <c r="F7" s="162"/>
      <c r="G7" s="458">
        <v>5</v>
      </c>
      <c r="H7" s="455">
        <f>B7*G7*100</f>
        <v>100</v>
      </c>
    </row>
    <row r="8" spans="2:11" ht="166.05" customHeight="1" x14ac:dyDescent="0.25">
      <c r="B8" s="445"/>
      <c r="C8" s="441" t="str">
        <f>'Cost-Benefit Analysis Summary'!$B$7</f>
        <v xml:space="preserve">High-level description and scope: This initiative will retrofit the HQ building to a LEED Gold certification level. Some upgrades have already been approved. This proposal is for additional improvements that ensure the planned retrofits qualify our HQ building for a LEED Gold rating for Existing Buildings, so that it sends a clear, marquee statement that the company cares about climate change and is leading by example on the transition to renewable energy. The project will be managed by the Facilities and Real Estate Services Department, will be funded with internal General Capital, and will directly or indirectly impact Power, Maintenance, Advertising, and Payroll accounts.
Business need: Customers, investors, and employees want us to do more on the climate file. Our competitors have joined RE100. Our brand will be enhanced if our efforts are more visible. Plus, the cost of renewable energy has plummeted and we can save on our electricity and fuel costs, and avoid increased costs as the cap-and-trade system is phased in next year. </v>
      </c>
      <c r="D8" s="442"/>
      <c r="E8" s="442"/>
      <c r="F8" s="443"/>
      <c r="G8" s="459"/>
      <c r="H8" s="456"/>
    </row>
    <row r="9" spans="2:11" ht="10.050000000000001" customHeight="1" x14ac:dyDescent="0.25">
      <c r="B9" s="445"/>
      <c r="D9" s="84"/>
      <c r="E9" s="84"/>
      <c r="G9" s="459"/>
      <c r="H9" s="456"/>
    </row>
    <row r="10" spans="2:11" ht="30" customHeight="1" x14ac:dyDescent="0.25">
      <c r="B10" s="445"/>
      <c r="C10" s="222" t="s">
        <v>507</v>
      </c>
      <c r="D10" s="222"/>
      <c r="E10" s="222"/>
      <c r="F10" s="222"/>
      <c r="G10" s="459"/>
      <c r="H10" s="456"/>
    </row>
    <row r="11" spans="2:11" s="87" customFormat="1" ht="21" customHeight="1" x14ac:dyDescent="0.3">
      <c r="B11" s="445"/>
      <c r="C11" s="225" t="s">
        <v>506</v>
      </c>
      <c r="D11" s="225"/>
      <c r="E11" s="225"/>
      <c r="F11" s="225"/>
      <c r="G11" s="459"/>
      <c r="H11" s="456"/>
    </row>
    <row r="12" spans="2:11" ht="117.45" customHeight="1" x14ac:dyDescent="0.25">
      <c r="B12" s="445"/>
      <c r="C12" s="454" t="str">
        <f>'Cost-Benefit Analysis Summary'!B11</f>
        <v>* Our company purpose is to protect and improve the wellbeing of all stakeholders. The environmental and social benefits of green buildings align with this purpose. 
* Our vision is a world that has achieved the Sustainable Development Goals (SDGs). This project directly or indirectly contributes to five of the 17 SDGs. 
* Our mission is to provide products and services that enable all stakeholders to thrive. The project improves the wellbeing of our employees and the environment.</v>
      </c>
      <c r="D12" s="454"/>
      <c r="E12" s="454"/>
      <c r="F12" s="454"/>
      <c r="G12" s="459"/>
      <c r="H12" s="456"/>
    </row>
    <row r="13" spans="2:11" ht="22.5" customHeight="1" x14ac:dyDescent="0.25">
      <c r="B13" s="445"/>
      <c r="C13" s="439" t="s">
        <v>505</v>
      </c>
      <c r="D13" s="439"/>
      <c r="E13" s="439"/>
      <c r="F13" s="439"/>
      <c r="G13" s="459"/>
      <c r="H13" s="456"/>
    </row>
    <row r="14" spans="2:11" ht="81.45" customHeight="1" x14ac:dyDescent="0.25">
      <c r="B14" s="445"/>
      <c r="C14" s="438" t="str">
        <f>'Cost-Benefit Analysis Summary'!B13</f>
        <v xml:space="preserve">Our long term strategies enable us to have competitive advantage, build our brand value, and be the most sustainable and successful company in our sector. This project  improves our reputation with important stakeholders like customers, investors, employees, society at large and the environment. It enables us to capture new revenue opportunities, reduce expenses and increase the value of our assets. It positions us to be fit for the future. </v>
      </c>
      <c r="D14" s="438"/>
      <c r="E14" s="438"/>
      <c r="F14" s="438"/>
      <c r="G14" s="459"/>
      <c r="H14" s="456"/>
    </row>
    <row r="15" spans="2:11" ht="25.5" customHeight="1" x14ac:dyDescent="0.25">
      <c r="B15" s="445"/>
      <c r="C15" s="281" t="s">
        <v>504</v>
      </c>
      <c r="D15" s="281"/>
      <c r="E15" s="281"/>
      <c r="F15" s="281"/>
      <c r="G15" s="459"/>
      <c r="H15" s="456"/>
      <c r="I15" s="10"/>
      <c r="J15" s="10"/>
      <c r="K15" s="10"/>
    </row>
    <row r="16" spans="2:11" ht="61.95" customHeight="1" x14ac:dyDescent="0.25">
      <c r="B16" s="446"/>
      <c r="C16" s="438" t="str">
        <f>'Cost-Benefit Analysis Summary'!B15</f>
        <v>* Increases renewable energy use from 20% to 70%, which is our target this year.
* Reduces GHGs another 15% from our 2010 baseline, to achieve 90% of our carbon footprint reduction target this year and 75% of our long-term goal of net-zero GHGs.</v>
      </c>
      <c r="D16" s="438"/>
      <c r="E16" s="438"/>
      <c r="F16" s="438"/>
      <c r="G16" s="460"/>
      <c r="H16" s="457"/>
      <c r="I16" s="10"/>
      <c r="J16" s="10"/>
      <c r="K16" s="10"/>
    </row>
    <row r="17" spans="2:8" ht="10.050000000000001" customHeight="1" x14ac:dyDescent="0.25">
      <c r="E17" s="84"/>
      <c r="F17" s="84"/>
    </row>
    <row r="18" spans="2:8" ht="30" customHeight="1" x14ac:dyDescent="0.25">
      <c r="B18" s="428">
        <v>0.1</v>
      </c>
      <c r="C18" s="262" t="s">
        <v>363</v>
      </c>
      <c r="D18" s="262"/>
      <c r="E18" s="262"/>
      <c r="F18" s="262"/>
      <c r="G18" s="447">
        <v>3</v>
      </c>
      <c r="H18" s="425">
        <f>B18*G18*100</f>
        <v>30.000000000000004</v>
      </c>
    </row>
    <row r="19" spans="2:8" ht="30" customHeight="1" x14ac:dyDescent="0.25">
      <c r="B19" s="429"/>
      <c r="C19" s="424" t="s">
        <v>365</v>
      </c>
      <c r="D19" s="16" t="s">
        <v>23</v>
      </c>
      <c r="E19" s="62">
        <f>'Cost-Benefit Analysis Summary'!D18</f>
        <v>25000000</v>
      </c>
      <c r="F19" s="431" t="str">
        <f>'Cost-Benefit Analysis Summary'!E18</f>
        <v xml:space="preserve"> Notes:</v>
      </c>
      <c r="G19" s="448"/>
      <c r="H19" s="426"/>
    </row>
    <row r="20" spans="2:8" ht="30" customHeight="1" x14ac:dyDescent="0.25">
      <c r="B20" s="429"/>
      <c r="C20" s="424"/>
      <c r="D20" s="16" t="s">
        <v>484</v>
      </c>
      <c r="E20" s="62">
        <f>'Cost-Benefit Analysis Summary'!D19</f>
        <v>1750000.0000000002</v>
      </c>
      <c r="F20" s="431"/>
      <c r="G20" s="448"/>
      <c r="H20" s="426"/>
    </row>
    <row r="21" spans="2:8" ht="30" customHeight="1" x14ac:dyDescent="0.25">
      <c r="B21" s="429"/>
      <c r="C21" s="424" t="s">
        <v>353</v>
      </c>
      <c r="D21" s="424"/>
      <c r="E21" s="62">
        <f>'Cost-Benefit Analysis Summary'!D20</f>
        <v>5500000</v>
      </c>
      <c r="F21" s="431" t="str">
        <f>'Cost-Benefit Analysis Summary'!E20</f>
        <v xml:space="preserve"> Notes:</v>
      </c>
      <c r="G21" s="448"/>
      <c r="H21" s="426"/>
    </row>
    <row r="22" spans="2:8" ht="30" customHeight="1" x14ac:dyDescent="0.25">
      <c r="B22" s="429"/>
      <c r="C22" s="424" t="s">
        <v>483</v>
      </c>
      <c r="D22" s="16" t="s">
        <v>26</v>
      </c>
      <c r="E22" s="62">
        <f>'Cost-Benefit Analysis Summary'!D21</f>
        <v>3050000</v>
      </c>
      <c r="F22" s="431"/>
      <c r="G22" s="448"/>
      <c r="H22" s="426"/>
    </row>
    <row r="23" spans="2:8" ht="30" customHeight="1" x14ac:dyDescent="0.25">
      <c r="B23" s="429"/>
      <c r="C23" s="424"/>
      <c r="D23" s="16" t="s">
        <v>485</v>
      </c>
      <c r="E23" s="62">
        <f>'Cost-Benefit Analysis Summary'!D22</f>
        <v>5700000</v>
      </c>
      <c r="F23" s="431" t="str">
        <f>'Cost-Benefit Analysis Summary'!E21</f>
        <v xml:space="preserve"> Notes:</v>
      </c>
      <c r="G23" s="448"/>
      <c r="H23" s="426"/>
    </row>
    <row r="24" spans="2:8" ht="30" customHeight="1" x14ac:dyDescent="0.25">
      <c r="B24" s="429"/>
      <c r="C24" s="225" t="s">
        <v>29</v>
      </c>
      <c r="D24" s="225"/>
      <c r="E24" s="62">
        <f>'Cost-Benefit Analysis Summary'!D23</f>
        <v>11500000</v>
      </c>
      <c r="F24" s="431"/>
      <c r="G24" s="448"/>
      <c r="H24" s="426"/>
    </row>
    <row r="25" spans="2:8" ht="30" customHeight="1" x14ac:dyDescent="0.25">
      <c r="B25" s="430"/>
      <c r="C25" s="231" t="s">
        <v>30</v>
      </c>
      <c r="D25" s="231"/>
      <c r="E25" s="63">
        <f>'Cost-Benefit Analysis Summary'!D24</f>
        <v>140000</v>
      </c>
      <c r="F25" s="159" t="str">
        <f>'Cost-Benefit Analysis Summary'!E23</f>
        <v>Notes:</v>
      </c>
      <c r="G25" s="449"/>
      <c r="H25" s="427"/>
    </row>
    <row r="26" spans="2:8" ht="10.050000000000001" customHeight="1" x14ac:dyDescent="0.25">
      <c r="E26" s="84"/>
      <c r="F26" s="84"/>
    </row>
    <row r="27" spans="2:8" ht="30" customHeight="1" x14ac:dyDescent="0.25">
      <c r="B27" s="432">
        <v>0.2</v>
      </c>
      <c r="C27" s="234" t="s">
        <v>364</v>
      </c>
      <c r="D27" s="234"/>
      <c r="E27" s="234"/>
      <c r="F27" s="234"/>
      <c r="G27" s="447">
        <v>4</v>
      </c>
      <c r="H27" s="425">
        <f>B27*G27*100</f>
        <v>80</v>
      </c>
    </row>
    <row r="28" spans="2:8" ht="30" customHeight="1" x14ac:dyDescent="0.25">
      <c r="B28" s="433"/>
      <c r="C28" s="424" t="s">
        <v>490</v>
      </c>
      <c r="D28" s="16" t="s">
        <v>486</v>
      </c>
      <c r="E28" s="62">
        <f>'Cost-Benefit Analysis Summary'!D27</f>
        <v>17500000</v>
      </c>
      <c r="F28" s="461" t="str">
        <f>'Cost-Benefit Analysis Summary'!E27</f>
        <v xml:space="preserve">Notes: </v>
      </c>
      <c r="G28" s="448"/>
      <c r="H28" s="426"/>
    </row>
    <row r="29" spans="2:8" ht="30" customHeight="1" x14ac:dyDescent="0.25">
      <c r="B29" s="433"/>
      <c r="C29" s="424"/>
      <c r="D29" s="16" t="s">
        <v>487</v>
      </c>
      <c r="E29" s="62">
        <f>'Cost-Benefit Analysis Summary'!D28</f>
        <v>1225000.0000000002</v>
      </c>
      <c r="F29" s="461"/>
      <c r="G29" s="448"/>
      <c r="H29" s="426"/>
    </row>
    <row r="30" spans="2:8" ht="30" customHeight="1" x14ac:dyDescent="0.25">
      <c r="B30" s="433"/>
      <c r="C30" s="424"/>
      <c r="D30" s="16" t="s">
        <v>358</v>
      </c>
      <c r="E30" s="62">
        <f>'Cost-Benefit Analysis Summary'!D29</f>
        <v>2750000</v>
      </c>
      <c r="F30" s="461"/>
      <c r="G30" s="448"/>
      <c r="H30" s="426"/>
    </row>
    <row r="31" spans="2:8" ht="30" customHeight="1" x14ac:dyDescent="0.25">
      <c r="B31" s="433"/>
      <c r="C31" s="424"/>
      <c r="D31" s="16" t="s">
        <v>488</v>
      </c>
      <c r="E31" s="62">
        <f>'Cost-Benefit Analysis Summary'!D30</f>
        <v>399500</v>
      </c>
      <c r="F31" s="461"/>
      <c r="G31" s="448"/>
      <c r="H31" s="426"/>
    </row>
    <row r="32" spans="2:8" ht="30" customHeight="1" x14ac:dyDescent="0.25">
      <c r="B32" s="433"/>
      <c r="C32" s="424"/>
      <c r="D32" s="16" t="s">
        <v>489</v>
      </c>
      <c r="E32" s="62">
        <f>'Cost-Benefit Analysis Summary'!D31</f>
        <v>19200</v>
      </c>
      <c r="F32" s="461"/>
      <c r="G32" s="448"/>
      <c r="H32" s="426"/>
    </row>
    <row r="33" spans="1:13" ht="30" customHeight="1" x14ac:dyDescent="0.25">
      <c r="B33" s="433"/>
      <c r="C33" s="424"/>
      <c r="D33" s="16" t="s">
        <v>360</v>
      </c>
      <c r="E33" s="62">
        <f>'Cost-Benefit Analysis Summary'!D32</f>
        <v>5750000</v>
      </c>
      <c r="F33" s="461"/>
      <c r="G33" s="448"/>
      <c r="H33" s="426"/>
    </row>
    <row r="34" spans="1:13" ht="30" customHeight="1" x14ac:dyDescent="0.25">
      <c r="B34" s="433"/>
      <c r="C34" s="424"/>
      <c r="D34" s="16" t="s">
        <v>361</v>
      </c>
      <c r="E34" s="62">
        <f>'Cost-Benefit Analysis Summary'!D33</f>
        <v>0</v>
      </c>
      <c r="F34" s="461"/>
      <c r="G34" s="448"/>
      <c r="H34" s="426"/>
    </row>
    <row r="35" spans="1:13" ht="30" customHeight="1" x14ac:dyDescent="0.25">
      <c r="B35" s="434"/>
      <c r="C35" s="160" t="s">
        <v>491</v>
      </c>
      <c r="D35" s="151" t="s">
        <v>22</v>
      </c>
      <c r="E35" s="63">
        <f>'Cost-Benefit Analysis Summary'!D34</f>
        <v>610000</v>
      </c>
      <c r="F35" s="159" t="str">
        <f>'Cost-Benefit Analysis Summary'!E34</f>
        <v>Notes:</v>
      </c>
      <c r="G35" s="449"/>
      <c r="H35" s="427"/>
    </row>
    <row r="36" spans="1:13" ht="10.050000000000001" customHeight="1" x14ac:dyDescent="0.25">
      <c r="E36" s="84"/>
      <c r="F36" s="84"/>
    </row>
    <row r="37" spans="1:13" ht="30" customHeight="1" x14ac:dyDescent="0.25">
      <c r="B37" s="428">
        <v>0.5</v>
      </c>
      <c r="C37" s="222" t="s">
        <v>355</v>
      </c>
      <c r="D37" s="222"/>
      <c r="E37" s="222"/>
      <c r="F37" s="222"/>
      <c r="G37" s="447">
        <v>5</v>
      </c>
      <c r="H37" s="425">
        <f>B37*G37*100</f>
        <v>250</v>
      </c>
    </row>
    <row r="38" spans="1:13" ht="30" customHeight="1" x14ac:dyDescent="0.25">
      <c r="B38" s="429"/>
      <c r="C38" s="435" t="s">
        <v>356</v>
      </c>
      <c r="D38" s="435"/>
      <c r="E38" s="152">
        <f>'Cost-Benefit Analysis Summary'!D37</f>
        <v>9000000</v>
      </c>
      <c r="F38" s="158" t="str">
        <f>'Cost-Benefit Analysis Summary'!E37</f>
        <v>Notes:</v>
      </c>
      <c r="G38" s="448"/>
      <c r="H38" s="426"/>
    </row>
    <row r="39" spans="1:13" ht="30" customHeight="1" x14ac:dyDescent="0.25">
      <c r="B39" s="429"/>
      <c r="C39" s="227" t="s">
        <v>32</v>
      </c>
      <c r="D39" s="227"/>
      <c r="E39" s="153">
        <f>'Cost-Benefit Analysis Summary'!D38</f>
        <v>1.2096488693865224</v>
      </c>
      <c r="F39" s="431" t="str">
        <f>'Cost-Benefit Analysis Summary'!E38</f>
        <v>Notes:</v>
      </c>
      <c r="G39" s="448"/>
      <c r="H39" s="426"/>
    </row>
    <row r="40" spans="1:13" ht="30" customHeight="1" x14ac:dyDescent="0.25">
      <c r="B40" s="429"/>
      <c r="C40" s="227" t="s">
        <v>362</v>
      </c>
      <c r="D40" s="227"/>
      <c r="E40" s="154">
        <f>'Cost-Benefit Analysis Summary'!D39</f>
        <v>1.0546875</v>
      </c>
      <c r="F40" s="431"/>
      <c r="G40" s="448"/>
      <c r="H40" s="426"/>
    </row>
    <row r="41" spans="1:13" ht="30" customHeight="1" x14ac:dyDescent="0.25">
      <c r="B41" s="430"/>
      <c r="C41" s="237" t="s">
        <v>31</v>
      </c>
      <c r="D41" s="237"/>
      <c r="E41" s="63">
        <f>'Cost-Benefit Analysis Summary'!D40</f>
        <v>42035232.938634329</v>
      </c>
      <c r="F41" s="436"/>
      <c r="G41" s="449"/>
      <c r="H41" s="427"/>
    </row>
    <row r="42" spans="1:13" ht="37.5" customHeight="1" x14ac:dyDescent="0.25">
      <c r="B42" s="88">
        <f>SUM(B7:B41)</f>
        <v>1</v>
      </c>
      <c r="C42" s="450"/>
      <c r="D42" s="451"/>
      <c r="E42" s="451"/>
      <c r="F42" s="451"/>
      <c r="G42" s="451"/>
      <c r="H42" s="157">
        <f>SUM(H7:H41)</f>
        <v>460</v>
      </c>
      <c r="I42" s="10"/>
      <c r="J42" s="10"/>
      <c r="K42" s="10"/>
      <c r="L42" s="10"/>
      <c r="M42" s="10"/>
    </row>
    <row r="43" spans="1:13" ht="51.45" customHeight="1" x14ac:dyDescent="0.25">
      <c r="E43" s="84"/>
      <c r="F43" s="84"/>
    </row>
    <row r="44" spans="1:13" s="119" customFormat="1" ht="30" customHeight="1" x14ac:dyDescent="0.3">
      <c r="A44" s="155">
        <v>1</v>
      </c>
      <c r="B44" s="218" t="s">
        <v>344</v>
      </c>
      <c r="C44" s="218"/>
      <c r="D44" s="218"/>
      <c r="E44" s="218"/>
      <c r="F44" s="218"/>
    </row>
    <row r="45" spans="1:13" ht="18.45" customHeight="1" x14ac:dyDescent="0.25">
      <c r="E45" s="84"/>
      <c r="F45" s="84"/>
    </row>
    <row r="46" spans="1:13" ht="15" x14ac:dyDescent="0.25">
      <c r="E46" s="9"/>
      <c r="F46" s="9"/>
    </row>
    <row r="47" spans="1:13" ht="15" x14ac:dyDescent="0.25">
      <c r="F47" s="9"/>
    </row>
  </sheetData>
  <mergeCells count="44">
    <mergeCell ref="G37:G41"/>
    <mergeCell ref="H37:H41"/>
    <mergeCell ref="C42:G42"/>
    <mergeCell ref="C6:F6"/>
    <mergeCell ref="C37:F37"/>
    <mergeCell ref="H18:H25"/>
    <mergeCell ref="C11:F11"/>
    <mergeCell ref="C12:F12"/>
    <mergeCell ref="C15:F15"/>
    <mergeCell ref="C16:F16"/>
    <mergeCell ref="H7:H16"/>
    <mergeCell ref="G7:G16"/>
    <mergeCell ref="G18:G25"/>
    <mergeCell ref="G27:G35"/>
    <mergeCell ref="C19:C20"/>
    <mergeCell ref="F28:F34"/>
    <mergeCell ref="F21:F22"/>
    <mergeCell ref="C21:D21"/>
    <mergeCell ref="C22:C23"/>
    <mergeCell ref="C24:D24"/>
    <mergeCell ref="B2:H2"/>
    <mergeCell ref="B3:H3"/>
    <mergeCell ref="C14:F14"/>
    <mergeCell ref="C13:F13"/>
    <mergeCell ref="C10:F10"/>
    <mergeCell ref="B4:H4"/>
    <mergeCell ref="C8:F8"/>
    <mergeCell ref="B7:B16"/>
    <mergeCell ref="C28:C34"/>
    <mergeCell ref="H27:H35"/>
    <mergeCell ref="B44:F44"/>
    <mergeCell ref="B18:B25"/>
    <mergeCell ref="F23:F24"/>
    <mergeCell ref="C25:D25"/>
    <mergeCell ref="B37:B41"/>
    <mergeCell ref="B27:B35"/>
    <mergeCell ref="C18:F18"/>
    <mergeCell ref="C27:F27"/>
    <mergeCell ref="C41:D41"/>
    <mergeCell ref="C38:D38"/>
    <mergeCell ref="C39:D39"/>
    <mergeCell ref="F39:F41"/>
    <mergeCell ref="C40:D40"/>
    <mergeCell ref="F19:F20"/>
  </mergeCells>
  <conditionalFormatting sqref="B18">
    <cfRule type="cellIs" dxfId="1" priority="5" operator="notEqual">
      <formula>$B$18</formula>
    </cfRule>
  </conditionalFormatting>
  <conditionalFormatting sqref="B27">
    <cfRule type="cellIs" dxfId="0" priority="3" operator="notEqual">
      <formula>$B$27</formula>
    </cfRule>
  </conditionalFormatting>
  <hyperlinks>
    <hyperlink ref="B44:E44" r:id="rId1" display="CAPEX: A practical guide to embedding sustainability into capital investment appraisal, Accounting for Sustainability (A4S), CFO Leadership Network, April 2016." xr:uid="{13E65930-FD98-4C23-AA8A-6D24210A7254}"/>
  </hyperlinks>
  <pageMargins left="0.25" right="0.25" top="0.75" bottom="0.75" header="0.3" footer="0.3"/>
  <pageSetup scale="73" fitToHeight="0" orientation="landscape" r:id="rId2"/>
  <customProperties>
    <customPr name="SSC_SHEET_GUID" r:id="rId3"/>
  </customProperties>
  <drawing r:id="rId4"/>
  <picture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611B-5A30-4FB0-B337-8AA7002723DE}">
  <sheetPr>
    <tabColor theme="7" tint="-0.249977111117893"/>
    <pageSetUpPr autoPageBreaks="0" fitToPage="1"/>
  </sheetPr>
  <dimension ref="B2:F18"/>
  <sheetViews>
    <sheetView showGridLines="0" zoomScaleNormal="100" workbookViewId="0">
      <selection activeCell="B2" sqref="B2:F2"/>
    </sheetView>
  </sheetViews>
  <sheetFormatPr defaultColWidth="10.21875" defaultRowHeight="14.4" x14ac:dyDescent="0.3"/>
  <cols>
    <col min="1" max="1" width="3.33203125" customWidth="1"/>
    <col min="2" max="2" width="36.21875" customWidth="1"/>
    <col min="3" max="3" width="26.21875" customWidth="1"/>
    <col min="4" max="5" width="24.44140625" customWidth="1"/>
    <col min="6" max="6" width="48.21875" customWidth="1"/>
    <col min="7" max="7" width="32.77734375" customWidth="1"/>
    <col min="8" max="8" width="13" customWidth="1"/>
    <col min="9" max="9" width="17.21875" customWidth="1"/>
    <col min="10" max="10" width="14.5546875" customWidth="1"/>
    <col min="11" max="11" width="17.88671875" customWidth="1"/>
    <col min="12" max="12" width="18.21875" customWidth="1"/>
    <col min="13" max="13" width="15" customWidth="1"/>
    <col min="14" max="14" width="24.44140625" customWidth="1"/>
    <col min="15" max="15" width="13.33203125" customWidth="1"/>
    <col min="16" max="16" width="5.5546875" customWidth="1"/>
    <col min="17" max="17" width="10.44140625" customWidth="1"/>
  </cols>
  <sheetData>
    <row r="2" spans="2:6" ht="45" customHeight="1" x14ac:dyDescent="0.3">
      <c r="B2" s="465" t="s">
        <v>543</v>
      </c>
      <c r="C2" s="466"/>
      <c r="D2" s="466"/>
      <c r="E2" s="466"/>
      <c r="F2" s="466"/>
    </row>
    <row r="3" spans="2:6" x14ac:dyDescent="0.3">
      <c r="B3" s="190"/>
      <c r="C3" s="190"/>
      <c r="D3" s="190"/>
      <c r="E3" s="190"/>
      <c r="F3" s="190"/>
    </row>
    <row r="4" spans="2:6" s="191" customFormat="1" ht="34.200000000000003" customHeight="1" x14ac:dyDescent="0.35">
      <c r="B4" s="467" t="s">
        <v>544</v>
      </c>
      <c r="C4" s="468"/>
      <c r="D4" s="468"/>
      <c r="E4" s="468"/>
      <c r="F4" s="468"/>
    </row>
    <row r="5" spans="2:6" ht="127.2" customHeight="1" x14ac:dyDescent="0.3">
      <c r="B5" s="469" t="s">
        <v>545</v>
      </c>
      <c r="C5" s="470"/>
      <c r="D5" s="470"/>
      <c r="E5" s="470"/>
      <c r="F5" s="471"/>
    </row>
    <row r="6" spans="2:6" ht="132.44999999999999" customHeight="1" x14ac:dyDescent="0.3"/>
    <row r="7" spans="2:6" ht="132.44999999999999" customHeight="1" x14ac:dyDescent="0.3"/>
    <row r="8" spans="2:6" ht="100.8" customHeight="1" x14ac:dyDescent="0.3"/>
    <row r="9" spans="2:6" s="191" customFormat="1" ht="30" customHeight="1" x14ac:dyDescent="0.35">
      <c r="B9" s="472" t="s">
        <v>556</v>
      </c>
      <c r="C9" s="473"/>
      <c r="D9" s="473"/>
      <c r="E9" s="473"/>
      <c r="F9" s="474"/>
    </row>
    <row r="10" spans="2:6" ht="31.95" customHeight="1" x14ac:dyDescent="0.3">
      <c r="B10" s="475" t="s">
        <v>546</v>
      </c>
      <c r="C10" s="476"/>
      <c r="D10" s="476"/>
      <c r="E10" s="476"/>
      <c r="F10" s="477"/>
    </row>
    <row r="11" spans="2:6" ht="25.05" customHeight="1" x14ac:dyDescent="0.3">
      <c r="B11" s="462" t="s">
        <v>547</v>
      </c>
      <c r="C11" s="463"/>
      <c r="D11" s="463"/>
      <c r="E11" s="463"/>
      <c r="F11" s="464"/>
    </row>
    <row r="12" spans="2:6" ht="81" customHeight="1" x14ac:dyDescent="0.3">
      <c r="B12" s="462" t="s">
        <v>548</v>
      </c>
      <c r="C12" s="463"/>
      <c r="D12" s="463"/>
      <c r="E12" s="463"/>
      <c r="F12" s="464"/>
    </row>
    <row r="13" spans="2:6" ht="47.4" customHeight="1" x14ac:dyDescent="0.3">
      <c r="B13" s="462" t="s">
        <v>549</v>
      </c>
      <c r="C13" s="463"/>
      <c r="D13" s="463"/>
      <c r="E13" s="463"/>
      <c r="F13" s="464"/>
    </row>
    <row r="14" spans="2:6" ht="82.2" customHeight="1" x14ac:dyDescent="0.3">
      <c r="B14" s="462" t="s">
        <v>550</v>
      </c>
      <c r="C14" s="463"/>
      <c r="D14" s="463"/>
      <c r="E14" s="463"/>
      <c r="F14" s="464"/>
    </row>
    <row r="15" spans="2:6" ht="62.4" customHeight="1" x14ac:dyDescent="0.3">
      <c r="B15" s="462" t="s">
        <v>551</v>
      </c>
      <c r="C15" s="463"/>
      <c r="D15" s="463"/>
      <c r="E15" s="463"/>
      <c r="F15" s="464"/>
    </row>
    <row r="16" spans="2:6" ht="85.2" customHeight="1" x14ac:dyDescent="0.3">
      <c r="B16" s="462" t="s">
        <v>552</v>
      </c>
      <c r="C16" s="463"/>
      <c r="D16" s="463"/>
      <c r="E16" s="463"/>
      <c r="F16" s="464"/>
    </row>
    <row r="17" spans="2:6" ht="69" customHeight="1" x14ac:dyDescent="0.3">
      <c r="B17" s="462" t="s">
        <v>553</v>
      </c>
      <c r="C17" s="463"/>
      <c r="D17" s="463"/>
      <c r="E17" s="463"/>
      <c r="F17" s="464"/>
    </row>
    <row r="18" spans="2:6" ht="61.2" customHeight="1" x14ac:dyDescent="0.3">
      <c r="B18" s="478" t="s">
        <v>554</v>
      </c>
      <c r="C18" s="479"/>
      <c r="D18" s="479"/>
      <c r="E18" s="479"/>
      <c r="F18" s="480"/>
    </row>
  </sheetData>
  <mergeCells count="13">
    <mergeCell ref="B18:F18"/>
    <mergeCell ref="B12:F12"/>
    <mergeCell ref="B13:F13"/>
    <mergeCell ref="B14:F14"/>
    <mergeCell ref="B15:F15"/>
    <mergeCell ref="B16:F16"/>
    <mergeCell ref="B17:F17"/>
    <mergeCell ref="B11:F11"/>
    <mergeCell ref="B2:F2"/>
    <mergeCell ref="B4:F4"/>
    <mergeCell ref="B5:F5"/>
    <mergeCell ref="B9:F9"/>
    <mergeCell ref="B10:F10"/>
  </mergeCells>
  <pageMargins left="0.25" right="0.25" top="0.75" bottom="0.75" header="0.3" footer="0.3"/>
  <pageSetup scale="82" fitToHeight="0" orientation="landscape" r:id="rId1"/>
  <rowBreaks count="1" manualBreakCount="1">
    <brk id="8" max="5" man="1"/>
  </rowBreaks>
  <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Introduction</vt:lpstr>
      <vt:lpstr>Cost-Benefit Analysis Summary</vt:lpstr>
      <vt:lpstr>Revenue</vt:lpstr>
      <vt:lpstr>Expenses</vt:lpstr>
      <vt:lpstr>Asset &amp; Market Values</vt:lpstr>
      <vt:lpstr>Risk Analysis</vt:lpstr>
      <vt:lpstr>Funding &amp; ROI</vt:lpstr>
      <vt:lpstr>Appraisal Tool</vt:lpstr>
      <vt:lpstr>Exec Presentation - Outline</vt:lpstr>
      <vt:lpstr>'Cost-Benefit Analysis Summary'!Print_Area</vt:lpstr>
      <vt:lpstr>'Exec Presentation - Outline'!Print_Area</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2018-01-04T17:36:37Z</cp:lastPrinted>
  <dcterms:created xsi:type="dcterms:W3CDTF">2017-08-25T14:14:43Z</dcterms:created>
  <dcterms:modified xsi:type="dcterms:W3CDTF">2024-05-19T10:18:39Z</dcterms:modified>
</cp:coreProperties>
</file>